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 tabRatio="989" activeTab="7"/>
  </bookViews>
  <sheets>
    <sheet name="Приложение 2" sheetId="1" r:id="rId1"/>
    <sheet name="Приложени 3" sheetId="2" r:id="rId2"/>
    <sheet name="Приложение 3 15-150" sheetId="12" state="hidden" r:id="rId3"/>
    <sheet name="Приложение 3 150-670" sheetId="13" state="hidden" r:id="rId4"/>
    <sheet name="Приложение 4" sheetId="3" r:id="rId5"/>
    <sheet name="Приложение 4 15-150" sheetId="14" state="hidden" r:id="rId6"/>
    <sheet name="Приложение 4 150-670" sheetId="15" state="hidden" r:id="rId7"/>
    <sheet name="Приложение 5" sheetId="4" r:id="rId8"/>
    <sheet name="Приложение 6" sheetId="5" r:id="rId9"/>
    <sheet name="Приложение 7" sheetId="6" r:id="rId10"/>
    <sheet name="Приложение 8" sheetId="10" r:id="rId11"/>
    <sheet name="Приложение 8 9 м" sheetId="7" state="hidden" r:id="rId12"/>
    <sheet name="Приложение 9 9 мес" sheetId="8" state="hidden" r:id="rId13"/>
    <sheet name="Приложение 9" sheetId="11" r:id="rId14"/>
  </sheets>
  <definedNames>
    <definedName name="_xlnm.Print_Area" localSheetId="1">'Приложени 3'!$B$1:$F$27</definedName>
    <definedName name="_xlnm.Print_Area" localSheetId="0">'Приложение 2'!$B$1:$J$17</definedName>
    <definedName name="_xlnm.Print_Area" localSheetId="3">'Приложение 3 150-670'!$B$1:$F$26</definedName>
    <definedName name="_xlnm.Print_Area" localSheetId="2">'Приложение 3 15-150'!$B$1:$F$26</definedName>
    <definedName name="_xlnm.Print_Area" localSheetId="4">'Приложение 4'!$B$1:$F$27</definedName>
    <definedName name="_xlnm.Print_Area" localSheetId="6">'Приложение 4 150-670'!$B$1:$F$25</definedName>
    <definedName name="_xlnm.Print_Area" localSheetId="5">'Приложение 4 15-150'!$B$1:$F$25</definedName>
    <definedName name="_xlnm.Print_Area" localSheetId="7">'Приложение 5'!$B$1:$E$32</definedName>
    <definedName name="_xlnm.Print_Area" localSheetId="8">'Приложение 6'!$B$1:$E$8</definedName>
    <definedName name="_xlnm.Print_Area" localSheetId="9">'Приложение 7'!$B$1:$F$14</definedName>
    <definedName name="_xlnm.Print_Area" localSheetId="10">'Приложение 8'!$B$1:$L$25</definedName>
    <definedName name="_xlnm.Print_Area" localSheetId="11">'Приложение 8 9 м'!$B$1:$L$25</definedName>
    <definedName name="_xlnm.Print_Area" localSheetId="13">'Приложение 9'!$B$1:$I$25</definedName>
    <definedName name="_xlnm.Print_Area" localSheetId="12">'Приложение 9 9 мес'!$B$1:$I$25</definedName>
  </definedNames>
  <calcPr calcId="144525"/>
</workbook>
</file>

<file path=xl/calcChain.xml><?xml version="1.0" encoding="utf-8"?>
<calcChain xmlns="http://schemas.openxmlformats.org/spreadsheetml/2006/main">
  <c r="E23" i="4" l="1"/>
  <c r="E13" i="4" s="1"/>
  <c r="E12" i="4"/>
  <c r="E11" i="4"/>
  <c r="D23" i="4"/>
  <c r="D12" i="4"/>
  <c r="D11" i="4"/>
  <c r="D13" i="4"/>
  <c r="D15" i="4"/>
  <c r="D7" i="4" l="1"/>
  <c r="D9" i="6"/>
  <c r="F11" i="15" l="1"/>
  <c r="E16" i="15"/>
  <c r="E22" i="15" s="1"/>
  <c r="F11" i="6" l="1"/>
  <c r="E11" i="6"/>
  <c r="E7" i="4" l="1"/>
  <c r="E32" i="4" l="1"/>
  <c r="E22" i="14" l="1"/>
  <c r="F10" i="15" l="1"/>
  <c r="F6" i="15"/>
  <c r="F6" i="14"/>
  <c r="D11" i="6" l="1"/>
  <c r="F7" i="6"/>
  <c r="E7" i="6"/>
  <c r="D7" i="6"/>
  <c r="D32" i="4"/>
  <c r="F22" i="15"/>
  <c r="F16" i="15"/>
  <c r="F22" i="14"/>
  <c r="F16" i="14"/>
  <c r="E9" i="14"/>
  <c r="D9" i="14"/>
  <c r="D23" i="13" l="1"/>
  <c r="D24" i="13" s="1"/>
  <c r="D20" i="13"/>
  <c r="D21" i="13" s="1"/>
  <c r="D17" i="13"/>
  <c r="D18" i="13" s="1"/>
  <c r="E11" i="13"/>
  <c r="D23" i="12"/>
  <c r="D24" i="12" s="1"/>
  <c r="D20" i="12"/>
  <c r="D21" i="12" s="1"/>
  <c r="D17" i="12"/>
  <c r="D18" i="12" s="1"/>
  <c r="E11" i="12"/>
  <c r="D21" i="2"/>
  <c r="D22" i="2" s="1"/>
  <c r="D18" i="2"/>
  <c r="D19" i="2" s="1"/>
  <c r="D15" i="2"/>
  <c r="D16" i="2" s="1"/>
</calcChain>
</file>

<file path=xl/sharedStrings.xml><?xml version="1.0" encoding="utf-8"?>
<sst xmlns="http://schemas.openxmlformats.org/spreadsheetml/2006/main" count="451" uniqueCount="151">
  <si>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</si>
  <si>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С1</t>
  </si>
  <si>
    <t>Наименование стандартизированных тарифных ставок</t>
  </si>
  <si>
    <t>Единица измерения</t>
  </si>
  <si>
    <t>Стандартизированные тарифные ставки</t>
  </si>
  <si>
    <t>по постоянной схеме</t>
  </si>
  <si>
    <t>по временной схеме</t>
  </si>
  <si>
    <t>СТАНДАРТИЗИРОВАННЫЕ ТАРИФНЫЕ СТАВКИ</t>
  </si>
  <si>
    <t>для расчета платы за технологическое присоединение</t>
  </si>
  <si>
    <t>к территориальным распределительным сетям на уровне</t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</si>
  <si>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</si>
  <si>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</si>
  <si>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С1.1</t>
  </si>
  <si>
    <t>С1.2</t>
  </si>
  <si>
    <t>С1.3</t>
  </si>
  <si>
    <t>С1.4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</si>
  <si>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</si>
  <si>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</si>
  <si>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</si>
  <si>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</si>
  <si>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С2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</si>
  <si>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</si>
  <si>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</si>
  <si>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С3</t>
  </si>
  <si>
    <t>Стандартизированная тарифная ставка на покрытие расходов сетевой организации на строительство подстанций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</si>
  <si>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С4</t>
  </si>
  <si>
    <t>Ставки платы ,  и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</si>
  <si>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Наименование мероприятий</t>
  </si>
  <si>
    <t>Распределение необходимой валовой выручки &lt;*&gt;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</si>
  <si>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</si>
  <si>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</si>
  <si>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1.</t>
  </si>
  <si>
    <t>2.</t>
  </si>
  <si>
    <t>3.</t>
  </si>
  <si>
    <t>4.</t>
  </si>
  <si>
    <t>5.</t>
  </si>
  <si>
    <t>6.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</si>
  <si>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</si>
  <si>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</si>
  <si>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</si>
  <si>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</si>
  <si>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</si>
  <si>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</si>
  <si>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</si>
  <si>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</si>
  <si>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</si>
  <si>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</si>
  <si>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</si>
  <si>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РАСХОДЫ НА МЕРОПРИЯТИЯ,</t>
  </si>
  <si>
    <t>&lt;*&gt;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</si>
  <si>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Показатели</t>
  </si>
  <si>
    <t>РАСЧЕТ</t>
  </si>
  <si>
    <t>необходимой валовой выручки сетевой организации</t>
  </si>
  <si>
    <t>на технологическое присоединение</t>
  </si>
  <si>
    <t>(тыс.рублей)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</si>
  <si>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</si>
  <si>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</si>
  <si>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</si>
  <si>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</si>
  <si>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</si>
  <si>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</si>
  <si>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</si>
  <si>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</si>
  <si>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</si>
  <si>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</si>
  <si>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</si>
  <si>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</si>
  <si>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</si>
  <si>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</si>
  <si>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</si>
  <si>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</si>
  <si>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</si>
  <si>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</si>
  <si>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</si>
  <si>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</si>
  <si>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</si>
  <si>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</si>
  <si>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</si>
  <si>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</si>
  <si>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</si>
  <si>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</si>
  <si>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</si>
  <si>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</si>
  <si>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</si>
  <si>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ФАКТИЧЕСКИЕ СРЕДНИЕ ДАННЫЕ</t>
  </si>
  <si>
    <t>о присоединенных объемах максимальной мощности</t>
  </si>
  <si>
    <t>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</si>
  <si>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</si>
  <si>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</si>
  <si>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</si>
  <si>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</si>
  <si>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</si>
  <si>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</si>
  <si>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</si>
  <si>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</si>
  <si>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о длине линий электропередачи и об объемах максимальной</t>
  </si>
  <si>
    <t>мощности построенных объектов за 3 предыдущих года</t>
  </si>
  <si>
    <t>по каждому мероприятию</t>
  </si>
  <si>
    <t>Категория заявителей</t>
  </si>
  <si>
    <t>Количество договоров (штук)</t>
  </si>
  <si>
    <t>35 кВ и выше</t>
  </si>
  <si>
    <t>Максимальная мощность (кВт)</t>
  </si>
  <si>
    <t>Стоимость договоров (без НДС) (тыс. рублей)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</si>
  <si>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</si>
  <si>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</si>
  <si>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</si>
  <si>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</si>
  <si>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</si>
  <si>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</si>
  <si>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</si>
  <si>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</si>
  <si>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</si>
  <si>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</si>
  <si>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</si>
  <si>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</si>
  <si>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ИНФОРМАЦИЯ</t>
  </si>
  <si>
    <t>об осуществлении технологического присоединения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</si>
  <si>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</si>
  <si>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</si>
  <si>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о поданных заявках на технологическое присоединение</t>
  </si>
  <si>
    <t>за текущий год</t>
  </si>
  <si>
    <t>по договорам, заключенным за  9 месяцев 2015  года.</t>
  </si>
  <si>
    <t>на уровне напряжения 0,4</t>
  </si>
  <si>
    <t>на уровне напряжения 6-10</t>
  </si>
  <si>
    <t>осуществляемые при технологическом присоединении в диапазоне от 15 до 150 кВт</t>
  </si>
  <si>
    <t>осуществляемые при технологическом присоединении в диапазоне от 150 до 670 кВт</t>
  </si>
  <si>
    <t>ПРОГНОЗНЫЕ СВЕДЕНИЯ</t>
  </si>
  <si>
    <t>о расходах за технологическое присоединение</t>
  </si>
  <si>
    <t>6. КПП   - 201401001</t>
  </si>
  <si>
    <t>5. ИНН  -  2016081143</t>
  </si>
  <si>
    <t>3. Место нахождения -  Чеченская Респубоика, город Грозный</t>
  </si>
  <si>
    <t>2. Сокращенное наименование -  АО "Чеченэнерго"</t>
  </si>
  <si>
    <t>1. Полное наименование -    Акционерное общество "Чеченэнерго"</t>
  </si>
  <si>
    <t xml:space="preserve">7. Управляющий директор  - Докуев Русланбек Саид-Эбиевич                </t>
  </si>
  <si>
    <t>8. Адрес электронной почты - info@chechenergo.ru</t>
  </si>
  <si>
    <t>9. Контактный телефон - (8712) 22-64-38</t>
  </si>
  <si>
    <t xml:space="preserve">10. Факс - (8712) 22-20-07                             </t>
  </si>
  <si>
    <t>от 15 до 150 кВт по АО "Чеченэнерго" на 2018 год.</t>
  </si>
  <si>
    <t>от 150 до 670 кВт по АО "Чеченэнерго" на 2018 год.</t>
  </si>
  <si>
    <t>АО "Чеченэнерго" на 2019 год</t>
  </si>
  <si>
    <t>Ожидаемые данные за 2018 год</t>
  </si>
  <si>
    <t>Плановые показатели на  2019 год</t>
  </si>
  <si>
    <t>к территориальным распределительным сетям</t>
  </si>
  <si>
    <t>АО "Чеченэнерго" на 2019 год.</t>
  </si>
  <si>
    <t>Примечание:</t>
  </si>
  <si>
    <t>В соответствии с Методическими указаниями по определению размера платы за технологическое присоединение к электрическим сетям, утвержденными Приказом ФАС России от 29.08.2017 №1135/17 стандартизированные тарифные ставки рассчитываются регулирующим органом на основании сводной информации, представленной территориальными сетевыми организациями в соответствии с приложениями к Методическим указаниям, раздельно для случаев технологического присоединения на территории городских населенных пунктов и территорий, не относящихся к территориям городских населенных пунктов.</t>
  </si>
  <si>
    <t>осуществляемые при технологическом присоединении</t>
  </si>
  <si>
    <t>Приказ ФСТ России от 11.09.2012 №209-э/1 утратил силу в связи с изданием Приказа ФАС России от 29.08.2017 №1135/17</t>
  </si>
  <si>
    <t>по договорам, заключенным за текущий год (9 месяцев 2018г.)</t>
  </si>
  <si>
    <t>за текущий год (9 месяцев 2018г.)</t>
  </si>
  <si>
    <t>4. Адрес юридического лица - город Грозный, Старопромысловское шоссе, д.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</si>
</sst>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i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0" fillId="0" borderId="1" xfId="0" applyFill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64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8" fillId="0" borderId="0" xfId="0" applyFont="1" applyFill="1"/>
    <xf numFmtId="0" fontId="11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8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7"/>
  <sheetViews>
    <sheetView view="pageBreakPreview" zoomScaleNormal="100" zoomScaleSheetLayoutView="100" workbookViewId="0">
      <selection activeCell="Q20" sqref="Q20"/>
    </sheetView>
  </sheetViews>
  <sheetFormatPr defaultRowHeight="16.5" x14ac:dyDescent="0.3"/>
  <cols>
    <col min="1" max="1" width="5.7109375" style="29" customWidth="1"/>
    <col min="2" max="2" width="9.140625" style="29"/>
    <col min="3" max="3" width="21.28515625" style="29" customWidth="1"/>
    <col min="4" max="8" width="9.140625" style="29"/>
    <col min="9" max="9" width="13.7109375" style="29" customWidth="1"/>
    <col min="10" max="10" width="5.7109375" style="29" customWidth="1"/>
    <col min="11" max="16384" width="9.140625" style="29"/>
  </cols>
  <sheetData>
    <row r="2" spans="2:10" x14ac:dyDescent="0.3">
      <c r="B2" s="65" t="s">
        <v>126</v>
      </c>
      <c r="C2" s="65"/>
      <c r="D2" s="65"/>
      <c r="E2" s="65"/>
      <c r="F2" s="65"/>
      <c r="G2" s="65"/>
      <c r="H2" s="65"/>
      <c r="I2" s="65"/>
      <c r="J2" s="65"/>
    </row>
    <row r="3" spans="2:10" x14ac:dyDescent="0.3">
      <c r="B3" s="65" t="s">
        <v>127</v>
      </c>
      <c r="C3" s="65"/>
      <c r="D3" s="65"/>
      <c r="E3" s="65"/>
      <c r="F3" s="65"/>
      <c r="G3" s="65"/>
      <c r="H3" s="65"/>
      <c r="I3" s="65"/>
      <c r="J3" s="65"/>
    </row>
    <row r="4" spans="2:10" x14ac:dyDescent="0.3">
      <c r="B4" s="65" t="s">
        <v>139</v>
      </c>
      <c r="C4" s="65"/>
      <c r="D4" s="65"/>
      <c r="E4" s="65"/>
      <c r="F4" s="65"/>
      <c r="G4" s="65"/>
      <c r="H4" s="65"/>
      <c r="I4" s="65"/>
      <c r="J4" s="65"/>
    </row>
    <row r="5" spans="2:10" x14ac:dyDescent="0.3">
      <c r="B5" s="63"/>
      <c r="C5" s="63"/>
      <c r="D5" s="63"/>
      <c r="E5" s="63"/>
      <c r="F5" s="63"/>
      <c r="G5" s="63"/>
      <c r="H5" s="63"/>
      <c r="I5" s="63"/>
    </row>
    <row r="7" spans="2:10" ht="22.5" customHeight="1" x14ac:dyDescent="0.3">
      <c r="B7" s="64" t="s">
        <v>132</v>
      </c>
      <c r="C7" s="64"/>
      <c r="D7" s="64"/>
      <c r="E7" s="64"/>
      <c r="F7" s="64"/>
      <c r="G7" s="64"/>
      <c r="H7" s="64"/>
      <c r="I7" s="64"/>
      <c r="J7" s="64"/>
    </row>
    <row r="8" spans="2:10" x14ac:dyDescent="0.3">
      <c r="B8" s="31" t="s">
        <v>131</v>
      </c>
      <c r="C8" s="31"/>
      <c r="D8" s="31"/>
      <c r="E8" s="31"/>
      <c r="F8" s="31"/>
      <c r="G8" s="31"/>
      <c r="H8" s="31"/>
      <c r="I8" s="31"/>
      <c r="J8" s="31"/>
    </row>
    <row r="9" spans="2:10" ht="17.25" customHeight="1" x14ac:dyDescent="0.3">
      <c r="B9" s="31" t="s">
        <v>130</v>
      </c>
      <c r="C9" s="31"/>
      <c r="D9" s="31"/>
      <c r="E9" s="31"/>
      <c r="F9" s="31"/>
      <c r="G9" s="31"/>
      <c r="H9" s="31"/>
      <c r="I9" s="31"/>
      <c r="J9" s="31"/>
    </row>
    <row r="10" spans="2:10" x14ac:dyDescent="0.3">
      <c r="B10" s="31" t="s">
        <v>150</v>
      </c>
      <c r="C10" s="31"/>
      <c r="D10" s="31"/>
      <c r="E10" s="31"/>
      <c r="F10" s="31"/>
      <c r="G10" s="31"/>
      <c r="H10" s="31"/>
      <c r="I10" s="31"/>
      <c r="J10" s="31"/>
    </row>
    <row r="11" spans="2:10" x14ac:dyDescent="0.3">
      <c r="B11" s="31" t="s">
        <v>129</v>
      </c>
      <c r="C11" s="31"/>
      <c r="D11" s="31"/>
      <c r="E11" s="31"/>
      <c r="F11" s="31"/>
      <c r="G11" s="31"/>
      <c r="H11" s="31"/>
      <c r="I11" s="31"/>
      <c r="J11" s="31"/>
    </row>
    <row r="12" spans="2:10" x14ac:dyDescent="0.3">
      <c r="B12" s="31" t="s">
        <v>128</v>
      </c>
      <c r="C12" s="31"/>
      <c r="D12" s="31"/>
      <c r="E12" s="31"/>
      <c r="F12" s="31"/>
      <c r="G12" s="31"/>
      <c r="H12" s="31"/>
      <c r="I12" s="31"/>
      <c r="J12" s="31"/>
    </row>
    <row r="13" spans="2:10" x14ac:dyDescent="0.3">
      <c r="B13" s="31" t="s">
        <v>133</v>
      </c>
      <c r="C13" s="31"/>
      <c r="D13" s="31"/>
      <c r="E13" s="31"/>
      <c r="F13" s="31"/>
      <c r="G13" s="31"/>
      <c r="H13" s="31"/>
      <c r="I13" s="31"/>
      <c r="J13" s="31"/>
    </row>
    <row r="14" spans="2:10" x14ac:dyDescent="0.3">
      <c r="B14" s="31" t="s">
        <v>134</v>
      </c>
      <c r="C14" s="31"/>
      <c r="D14" s="31"/>
      <c r="E14" s="31"/>
      <c r="F14" s="31"/>
      <c r="G14" s="31"/>
      <c r="H14" s="31"/>
      <c r="I14" s="31"/>
      <c r="J14" s="31"/>
    </row>
    <row r="15" spans="2:10" x14ac:dyDescent="0.3">
      <c r="B15" s="31" t="s">
        <v>135</v>
      </c>
      <c r="C15" s="31"/>
      <c r="D15" s="31"/>
      <c r="E15" s="31"/>
      <c r="F15" s="31"/>
      <c r="G15" s="31"/>
      <c r="H15" s="31"/>
      <c r="I15" s="31"/>
      <c r="J15" s="31"/>
    </row>
    <row r="16" spans="2:10" x14ac:dyDescent="0.3">
      <c r="B16" s="31" t="s">
        <v>136</v>
      </c>
      <c r="C16" s="31"/>
      <c r="D16" s="31"/>
      <c r="E16" s="31"/>
      <c r="F16" s="31"/>
      <c r="G16" s="31"/>
      <c r="H16" s="31"/>
      <c r="I16" s="31"/>
      <c r="J16" s="31"/>
    </row>
    <row r="17" spans="2:10" x14ac:dyDescent="0.3">
      <c r="B17" s="32"/>
      <c r="C17" s="32"/>
      <c r="D17" s="32"/>
      <c r="E17" s="32"/>
      <c r="F17" s="32"/>
      <c r="G17" s="32"/>
      <c r="H17" s="32"/>
      <c r="I17" s="32"/>
      <c r="J17" s="32"/>
    </row>
  </sheetData>
  <mergeCells count="5">
    <mergeCell ref="B5:I5"/>
    <mergeCell ref="B7:J7"/>
    <mergeCell ref="B2:J2"/>
    <mergeCell ref="B3:J3"/>
    <mergeCell ref="B4:J4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4"/>
  <sheetViews>
    <sheetView view="pageBreakPreview" topLeftCell="B1" zoomScale="110" zoomScaleNormal="100" zoomScaleSheetLayoutView="110" workbookViewId="0">
      <selection activeCell="K10" sqref="K10"/>
    </sheetView>
  </sheetViews>
  <sheetFormatPr defaultRowHeight="16.5" x14ac:dyDescent="0.3"/>
  <cols>
    <col min="1" max="1" width="6.140625" style="29" customWidth="1"/>
    <col min="2" max="2" width="5.7109375" style="29" customWidth="1"/>
    <col min="3" max="3" width="27.7109375" style="29" customWidth="1"/>
    <col min="4" max="6" width="26.7109375" style="29" customWidth="1"/>
    <col min="7" max="16384" width="9.140625" style="29"/>
  </cols>
  <sheetData>
    <row r="2" spans="2:6" x14ac:dyDescent="0.3">
      <c r="B2" s="63" t="s">
        <v>84</v>
      </c>
      <c r="C2" s="63"/>
      <c r="D2" s="63"/>
      <c r="E2" s="63"/>
      <c r="F2" s="63"/>
    </row>
    <row r="3" spans="2:6" x14ac:dyDescent="0.3">
      <c r="B3" s="63" t="s">
        <v>95</v>
      </c>
      <c r="C3" s="63"/>
      <c r="D3" s="63"/>
      <c r="E3" s="63"/>
      <c r="F3" s="63"/>
    </row>
    <row r="4" spans="2:6" x14ac:dyDescent="0.3">
      <c r="B4" s="63" t="s">
        <v>96</v>
      </c>
      <c r="C4" s="63"/>
      <c r="D4" s="63"/>
      <c r="E4" s="63"/>
      <c r="F4" s="63"/>
    </row>
    <row r="5" spans="2:6" x14ac:dyDescent="0.3">
      <c r="B5" s="63" t="s">
        <v>97</v>
      </c>
      <c r="C5" s="63"/>
      <c r="D5" s="63"/>
      <c r="E5" s="63"/>
      <c r="F5" s="63"/>
    </row>
    <row r="6" spans="2:6" ht="115.5" x14ac:dyDescent="0.3">
      <c r="B6" s="81" t="s">
        <v>27</v>
      </c>
      <c r="C6" s="81"/>
      <c r="D6" s="56" t="s">
        <v>87</v>
      </c>
      <c r="E6" s="56" t="s">
        <v>88</v>
      </c>
      <c r="F6" s="56" t="s">
        <v>89</v>
      </c>
    </row>
    <row r="7" spans="2:6" ht="33" x14ac:dyDescent="0.3">
      <c r="B7" s="80" t="s">
        <v>31</v>
      </c>
      <c r="C7" s="40" t="s">
        <v>90</v>
      </c>
      <c r="D7" s="38">
        <f>D8+D9+D10</f>
        <v>11858.441449999998</v>
      </c>
      <c r="E7" s="38">
        <f t="shared" ref="E7:F7" si="0">E8+E9+E10</f>
        <v>4.51</v>
      </c>
      <c r="F7" s="38">
        <f t="shared" si="0"/>
        <v>300</v>
      </c>
    </row>
    <row r="8" spans="2:6" x14ac:dyDescent="0.3">
      <c r="B8" s="80"/>
      <c r="C8" s="55" t="s">
        <v>91</v>
      </c>
      <c r="D8" s="38">
        <v>0</v>
      </c>
      <c r="E8" s="38">
        <v>0</v>
      </c>
      <c r="F8" s="38">
        <v>0</v>
      </c>
    </row>
    <row r="9" spans="2:6" x14ac:dyDescent="0.3">
      <c r="B9" s="80"/>
      <c r="C9" s="55" t="s">
        <v>92</v>
      </c>
      <c r="D9" s="38">
        <f>11858441.45/1000</f>
        <v>11858.441449999998</v>
      </c>
      <c r="E9" s="38">
        <v>4.51</v>
      </c>
      <c r="F9" s="38">
        <v>300</v>
      </c>
    </row>
    <row r="10" spans="2:6" x14ac:dyDescent="0.3">
      <c r="B10" s="80"/>
      <c r="C10" s="55" t="s">
        <v>93</v>
      </c>
      <c r="D10" s="38">
        <v>0</v>
      </c>
      <c r="E10" s="38">
        <v>0</v>
      </c>
      <c r="F10" s="38">
        <v>0</v>
      </c>
    </row>
    <row r="11" spans="2:6" ht="33" x14ac:dyDescent="0.3">
      <c r="B11" s="80" t="s">
        <v>32</v>
      </c>
      <c r="C11" s="40" t="s">
        <v>94</v>
      </c>
      <c r="D11" s="38">
        <f>D12+D13+D14</f>
        <v>12700.38754</v>
      </c>
      <c r="E11" s="38">
        <f>E12+E13+E14</f>
        <v>7.3790000000000004</v>
      </c>
      <c r="F11" s="38">
        <f>F12+F13+F14</f>
        <v>6458.9</v>
      </c>
    </row>
    <row r="12" spans="2:6" x14ac:dyDescent="0.3">
      <c r="B12" s="80"/>
      <c r="C12" s="55" t="s">
        <v>91</v>
      </c>
      <c r="D12" s="38">
        <v>62.669820000000001</v>
      </c>
      <c r="E12" s="38">
        <v>0.2</v>
      </c>
      <c r="F12" s="38">
        <v>4.5</v>
      </c>
    </row>
    <row r="13" spans="2:6" x14ac:dyDescent="0.3">
      <c r="B13" s="80"/>
      <c r="C13" s="55" t="s">
        <v>92</v>
      </c>
      <c r="D13" s="38">
        <v>12370.00567</v>
      </c>
      <c r="E13" s="38">
        <v>7.0659999999999998</v>
      </c>
      <c r="F13" s="38">
        <v>4954.3999999999996</v>
      </c>
    </row>
    <row r="14" spans="2:6" x14ac:dyDescent="0.3">
      <c r="B14" s="80"/>
      <c r="C14" s="55" t="s">
        <v>93</v>
      </c>
      <c r="D14" s="38">
        <v>267.71204999999998</v>
      </c>
      <c r="E14" s="38">
        <v>0.113</v>
      </c>
      <c r="F14" s="38">
        <v>1500</v>
      </c>
    </row>
  </sheetData>
  <mergeCells count="7">
    <mergeCell ref="B11:B14"/>
    <mergeCell ref="B6:C6"/>
    <mergeCell ref="B2:F2"/>
    <mergeCell ref="B3:F3"/>
    <mergeCell ref="B4:F4"/>
    <mergeCell ref="B5:F5"/>
    <mergeCell ref="B7:B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view="pageBreakPreview" zoomScale="110" zoomScaleNormal="100" zoomScaleSheetLayoutView="110" workbookViewId="0">
      <selection activeCell="N20" sqref="N20"/>
    </sheetView>
  </sheetViews>
  <sheetFormatPr defaultRowHeight="16.5" x14ac:dyDescent="0.3"/>
  <cols>
    <col min="1" max="1" width="9.140625" style="29"/>
    <col min="2" max="2" width="5.7109375" style="29" customWidth="1"/>
    <col min="3" max="3" width="40.7109375" style="29" customWidth="1"/>
    <col min="4" max="10" width="8.7109375" style="29" customWidth="1"/>
    <col min="11" max="11" width="12.28515625" style="29" customWidth="1"/>
    <col min="12" max="12" width="8.7109375" style="29" customWidth="1"/>
    <col min="13" max="16384" width="9.140625" style="29"/>
  </cols>
  <sheetData>
    <row r="2" spans="2:12" x14ac:dyDescent="0.3">
      <c r="B2" s="63" t="s">
        <v>115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2:12" x14ac:dyDescent="0.3">
      <c r="B3" s="63" t="s">
        <v>116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12" x14ac:dyDescent="0.3">
      <c r="B4" s="63" t="s">
        <v>148</v>
      </c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2:12" ht="29.25" customHeight="1" x14ac:dyDescent="0.3">
      <c r="B5" s="81" t="s">
        <v>98</v>
      </c>
      <c r="C5" s="81"/>
      <c r="D5" s="70" t="s">
        <v>99</v>
      </c>
      <c r="E5" s="70"/>
      <c r="F5" s="70"/>
      <c r="G5" s="70" t="s">
        <v>101</v>
      </c>
      <c r="H5" s="70"/>
      <c r="I5" s="70"/>
      <c r="J5" s="70" t="s">
        <v>102</v>
      </c>
      <c r="K5" s="70"/>
      <c r="L5" s="70"/>
    </row>
    <row r="6" spans="2:12" ht="30" customHeight="1" x14ac:dyDescent="0.3">
      <c r="B6" s="81"/>
      <c r="C6" s="81"/>
      <c r="D6" s="61" t="s">
        <v>91</v>
      </c>
      <c r="E6" s="61" t="s">
        <v>92</v>
      </c>
      <c r="F6" s="59" t="s">
        <v>100</v>
      </c>
      <c r="G6" s="61" t="s">
        <v>91</v>
      </c>
      <c r="H6" s="61" t="s">
        <v>92</v>
      </c>
      <c r="I6" s="59" t="s">
        <v>100</v>
      </c>
      <c r="J6" s="61" t="s">
        <v>91</v>
      </c>
      <c r="K6" s="61" t="s">
        <v>92</v>
      </c>
      <c r="L6" s="59" t="s">
        <v>100</v>
      </c>
    </row>
    <row r="7" spans="2:12" x14ac:dyDescent="0.3">
      <c r="B7" s="80" t="s">
        <v>31</v>
      </c>
      <c r="C7" s="55" t="s">
        <v>103</v>
      </c>
      <c r="D7" s="62">
        <v>1820</v>
      </c>
      <c r="E7" s="62">
        <v>15</v>
      </c>
      <c r="F7" s="62">
        <v>0</v>
      </c>
      <c r="G7" s="62">
        <v>12369.1</v>
      </c>
      <c r="H7" s="62">
        <v>193.7</v>
      </c>
      <c r="I7" s="62">
        <v>0</v>
      </c>
      <c r="J7" s="62">
        <v>976.8</v>
      </c>
      <c r="K7" s="62">
        <v>9.5389999999999997</v>
      </c>
      <c r="L7" s="62">
        <v>0</v>
      </c>
    </row>
    <row r="8" spans="2:12" x14ac:dyDescent="0.3">
      <c r="B8" s="80"/>
      <c r="C8" s="55" t="s">
        <v>104</v>
      </c>
      <c r="D8" s="62"/>
      <c r="E8" s="62"/>
      <c r="F8" s="62"/>
      <c r="G8" s="62"/>
      <c r="H8" s="62"/>
      <c r="I8" s="62"/>
      <c r="J8" s="62"/>
      <c r="K8" s="62"/>
      <c r="L8" s="62"/>
    </row>
    <row r="9" spans="2:12" x14ac:dyDescent="0.3">
      <c r="B9" s="80"/>
      <c r="C9" s="55" t="s">
        <v>105</v>
      </c>
      <c r="D9" s="62"/>
      <c r="E9" s="62"/>
      <c r="F9" s="62"/>
      <c r="G9" s="62"/>
      <c r="H9" s="62"/>
      <c r="I9" s="62"/>
      <c r="J9" s="62"/>
      <c r="K9" s="62"/>
      <c r="L9" s="62"/>
    </row>
    <row r="10" spans="2:12" x14ac:dyDescent="0.3">
      <c r="B10" s="80" t="s">
        <v>32</v>
      </c>
      <c r="C10" s="55" t="s">
        <v>106</v>
      </c>
      <c r="D10" s="62">
        <v>82</v>
      </c>
      <c r="E10" s="62">
        <v>129</v>
      </c>
      <c r="F10" s="62">
        <v>0</v>
      </c>
      <c r="G10" s="62">
        <v>3447.7</v>
      </c>
      <c r="H10" s="62">
        <v>9334.7000000000007</v>
      </c>
      <c r="I10" s="62">
        <v>0</v>
      </c>
      <c r="J10" s="62">
        <v>309.2</v>
      </c>
      <c r="K10" s="62">
        <v>788.8</v>
      </c>
      <c r="L10" s="62">
        <v>0</v>
      </c>
    </row>
    <row r="11" spans="2:12" x14ac:dyDescent="0.3">
      <c r="B11" s="80"/>
      <c r="C11" s="55" t="s">
        <v>104</v>
      </c>
      <c r="D11" s="62"/>
      <c r="E11" s="62"/>
      <c r="F11" s="62"/>
      <c r="G11" s="62"/>
      <c r="H11" s="62"/>
      <c r="I11" s="62"/>
      <c r="J11" s="62"/>
      <c r="K11" s="62"/>
      <c r="L11" s="62"/>
    </row>
    <row r="12" spans="2:12" x14ac:dyDescent="0.3">
      <c r="B12" s="80"/>
      <c r="C12" s="55" t="s">
        <v>107</v>
      </c>
      <c r="D12" s="62"/>
      <c r="E12" s="62"/>
      <c r="F12" s="62"/>
      <c r="G12" s="62"/>
      <c r="H12" s="62"/>
      <c r="I12" s="62"/>
      <c r="J12" s="62"/>
      <c r="K12" s="62"/>
      <c r="L12" s="62"/>
    </row>
    <row r="13" spans="2:12" x14ac:dyDescent="0.3">
      <c r="B13" s="80" t="s">
        <v>33</v>
      </c>
      <c r="C13" s="55" t="s">
        <v>108</v>
      </c>
      <c r="D13" s="62">
        <v>0</v>
      </c>
      <c r="E13" s="62">
        <v>33</v>
      </c>
      <c r="F13" s="62">
        <v>0</v>
      </c>
      <c r="G13" s="62">
        <v>0</v>
      </c>
      <c r="H13" s="62">
        <v>10276.549999999999</v>
      </c>
      <c r="I13" s="62">
        <v>0</v>
      </c>
      <c r="J13" s="62">
        <v>0</v>
      </c>
      <c r="K13" s="62">
        <v>1459.3</v>
      </c>
      <c r="L13" s="62">
        <v>0</v>
      </c>
    </row>
    <row r="14" spans="2:12" x14ac:dyDescent="0.3">
      <c r="B14" s="80"/>
      <c r="C14" s="55" t="s">
        <v>104</v>
      </c>
      <c r="D14" s="62"/>
      <c r="E14" s="62"/>
      <c r="F14" s="62"/>
      <c r="G14" s="62"/>
      <c r="H14" s="62"/>
      <c r="I14" s="62"/>
      <c r="J14" s="62"/>
      <c r="K14" s="62"/>
      <c r="L14" s="62"/>
    </row>
    <row r="15" spans="2:12" x14ac:dyDescent="0.3">
      <c r="B15" s="80"/>
      <c r="C15" s="55" t="s">
        <v>109</v>
      </c>
      <c r="D15" s="62"/>
      <c r="E15" s="62"/>
      <c r="F15" s="62"/>
      <c r="G15" s="62"/>
      <c r="H15" s="62"/>
      <c r="I15" s="62"/>
      <c r="J15" s="62"/>
      <c r="K15" s="62"/>
      <c r="L15" s="62"/>
    </row>
    <row r="16" spans="2:12" x14ac:dyDescent="0.3">
      <c r="B16" s="80" t="s">
        <v>34</v>
      </c>
      <c r="C16" s="55" t="s">
        <v>110</v>
      </c>
      <c r="D16" s="62">
        <v>0</v>
      </c>
      <c r="E16" s="62">
        <v>7</v>
      </c>
      <c r="F16" s="62">
        <v>0</v>
      </c>
      <c r="G16" s="62">
        <v>0</v>
      </c>
      <c r="H16" s="62">
        <v>13795</v>
      </c>
      <c r="I16" s="62">
        <v>0</v>
      </c>
      <c r="J16" s="62">
        <v>0</v>
      </c>
      <c r="K16" s="62">
        <v>14168.9</v>
      </c>
      <c r="L16" s="62">
        <v>0</v>
      </c>
    </row>
    <row r="17" spans="2:12" x14ac:dyDescent="0.3">
      <c r="B17" s="80"/>
      <c r="C17" s="55" t="s">
        <v>104</v>
      </c>
      <c r="D17" s="62"/>
      <c r="E17" s="62"/>
      <c r="F17" s="62"/>
      <c r="G17" s="62"/>
      <c r="H17" s="62"/>
      <c r="I17" s="62"/>
      <c r="J17" s="62"/>
      <c r="K17" s="62"/>
      <c r="L17" s="62"/>
    </row>
    <row r="18" spans="2:12" x14ac:dyDescent="0.3">
      <c r="B18" s="80"/>
      <c r="C18" s="55" t="s">
        <v>109</v>
      </c>
      <c r="D18" s="62"/>
      <c r="E18" s="62"/>
      <c r="F18" s="62"/>
      <c r="G18" s="62"/>
      <c r="H18" s="62"/>
      <c r="I18" s="62"/>
      <c r="J18" s="62"/>
      <c r="K18" s="62"/>
      <c r="L18" s="62"/>
    </row>
    <row r="19" spans="2:12" x14ac:dyDescent="0.3">
      <c r="B19" s="80" t="s">
        <v>35</v>
      </c>
      <c r="C19" s="55" t="s">
        <v>111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</row>
    <row r="20" spans="2:12" x14ac:dyDescent="0.3">
      <c r="B20" s="80"/>
      <c r="C20" s="55" t="s">
        <v>104</v>
      </c>
      <c r="D20" s="62"/>
      <c r="E20" s="62"/>
      <c r="F20" s="62"/>
      <c r="G20" s="62"/>
      <c r="H20" s="62"/>
      <c r="I20" s="62"/>
      <c r="J20" s="62"/>
      <c r="K20" s="62"/>
      <c r="L20" s="62"/>
    </row>
    <row r="21" spans="2:12" x14ac:dyDescent="0.3">
      <c r="B21" s="80"/>
      <c r="C21" s="55" t="s">
        <v>109</v>
      </c>
      <c r="D21" s="62"/>
      <c r="E21" s="62"/>
      <c r="F21" s="62"/>
      <c r="G21" s="62"/>
      <c r="H21" s="62"/>
      <c r="I21" s="62"/>
      <c r="J21" s="62"/>
      <c r="K21" s="62"/>
      <c r="L21" s="62"/>
    </row>
    <row r="22" spans="2:12" x14ac:dyDescent="0.3">
      <c r="B22" s="60" t="s">
        <v>36</v>
      </c>
      <c r="C22" s="55" t="s">
        <v>112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</row>
    <row r="24" spans="2:12" x14ac:dyDescent="0.3">
      <c r="B24" s="29" t="s">
        <v>113</v>
      </c>
    </row>
    <row r="25" spans="2:12" ht="103.5" customHeight="1" x14ac:dyDescent="0.3">
      <c r="B25" s="66" t="s">
        <v>114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</row>
  </sheetData>
  <mergeCells count="13">
    <mergeCell ref="B2:L2"/>
    <mergeCell ref="B3:L3"/>
    <mergeCell ref="B4:L4"/>
    <mergeCell ref="B5:C6"/>
    <mergeCell ref="D5:F5"/>
    <mergeCell ref="G5:I5"/>
    <mergeCell ref="J5:L5"/>
    <mergeCell ref="B25:L25"/>
    <mergeCell ref="B7:B9"/>
    <mergeCell ref="B10:B12"/>
    <mergeCell ref="B13:B15"/>
    <mergeCell ref="B16:B18"/>
    <mergeCell ref="B19:B2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5"/>
  <sheetViews>
    <sheetView view="pageBreakPreview" zoomScale="110" zoomScaleNormal="100" zoomScaleSheetLayoutView="110" workbookViewId="0">
      <selection activeCell="D7" sqref="D7:E7"/>
    </sheetView>
  </sheetViews>
  <sheetFormatPr defaultRowHeight="15" x14ac:dyDescent="0.25"/>
  <cols>
    <col min="2" max="2" width="5.7109375" customWidth="1"/>
    <col min="3" max="3" width="40.7109375" customWidth="1"/>
    <col min="4" max="12" width="8.7109375" customWidth="1"/>
  </cols>
  <sheetData>
    <row r="2" spans="2:12" x14ac:dyDescent="0.25">
      <c r="B2" s="72" t="s">
        <v>115</v>
      </c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2:12" x14ac:dyDescent="0.25">
      <c r="B3" s="72" t="s">
        <v>116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2" x14ac:dyDescent="0.25">
      <c r="B4" s="72" t="s">
        <v>121</v>
      </c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2:12" ht="30" customHeight="1" x14ac:dyDescent="0.25">
      <c r="B5" s="87" t="s">
        <v>98</v>
      </c>
      <c r="C5" s="87"/>
      <c r="D5" s="86" t="s">
        <v>99</v>
      </c>
      <c r="E5" s="86"/>
      <c r="F5" s="86"/>
      <c r="G5" s="86" t="s">
        <v>101</v>
      </c>
      <c r="H5" s="86"/>
      <c r="I5" s="86"/>
      <c r="J5" s="86" t="s">
        <v>102</v>
      </c>
      <c r="K5" s="86"/>
      <c r="L5" s="86"/>
    </row>
    <row r="6" spans="2:12" ht="30" customHeight="1" x14ac:dyDescent="0.25">
      <c r="B6" s="87"/>
      <c r="C6" s="87"/>
      <c r="D6" s="4" t="s">
        <v>91</v>
      </c>
      <c r="E6" s="4" t="s">
        <v>92</v>
      </c>
      <c r="F6" s="2" t="s">
        <v>100</v>
      </c>
      <c r="G6" s="4" t="s">
        <v>91</v>
      </c>
      <c r="H6" s="4" t="s">
        <v>92</v>
      </c>
      <c r="I6" s="2" t="s">
        <v>100</v>
      </c>
      <c r="J6" s="4" t="s">
        <v>91</v>
      </c>
      <c r="K6" s="4" t="s">
        <v>92</v>
      </c>
      <c r="L6" s="2" t="s">
        <v>100</v>
      </c>
    </row>
    <row r="7" spans="2:12" x14ac:dyDescent="0.25">
      <c r="B7" s="85" t="s">
        <v>31</v>
      </c>
      <c r="C7" t="s">
        <v>103</v>
      </c>
      <c r="D7">
        <v>821</v>
      </c>
      <c r="E7">
        <v>25</v>
      </c>
      <c r="F7">
        <v>0</v>
      </c>
      <c r="G7">
        <v>4275.1899999999996</v>
      </c>
      <c r="H7">
        <v>344.7</v>
      </c>
      <c r="I7">
        <v>0</v>
      </c>
      <c r="J7">
        <v>448.49900000000002</v>
      </c>
      <c r="K7">
        <v>11.651999999999999</v>
      </c>
      <c r="L7">
        <v>0</v>
      </c>
    </row>
    <row r="8" spans="2:12" x14ac:dyDescent="0.25">
      <c r="B8" s="85"/>
      <c r="C8" t="s">
        <v>104</v>
      </c>
    </row>
    <row r="9" spans="2:12" x14ac:dyDescent="0.25">
      <c r="B9" s="85"/>
      <c r="C9" t="s">
        <v>105</v>
      </c>
      <c r="D9">
        <v>768</v>
      </c>
      <c r="E9">
        <v>25</v>
      </c>
      <c r="F9">
        <v>0</v>
      </c>
      <c r="G9">
        <v>3913.2</v>
      </c>
      <c r="H9">
        <v>344.7</v>
      </c>
      <c r="I9">
        <v>0</v>
      </c>
      <c r="J9">
        <v>358</v>
      </c>
      <c r="K9">
        <v>11.651999999999999</v>
      </c>
      <c r="L9">
        <v>0</v>
      </c>
    </row>
    <row r="10" spans="2:12" x14ac:dyDescent="0.25">
      <c r="B10" s="85" t="s">
        <v>32</v>
      </c>
      <c r="C10" t="s">
        <v>106</v>
      </c>
      <c r="D10">
        <v>12</v>
      </c>
      <c r="E10">
        <v>19</v>
      </c>
      <c r="F10">
        <v>0</v>
      </c>
      <c r="G10">
        <v>666.1</v>
      </c>
      <c r="H10">
        <v>1234.8</v>
      </c>
      <c r="I10">
        <v>0</v>
      </c>
      <c r="J10">
        <v>151.31700000000001</v>
      </c>
      <c r="K10">
        <v>306.09399999999999</v>
      </c>
      <c r="L10">
        <v>0</v>
      </c>
    </row>
    <row r="11" spans="2:12" x14ac:dyDescent="0.25">
      <c r="B11" s="85"/>
      <c r="C11" t="s">
        <v>104</v>
      </c>
    </row>
    <row r="12" spans="2:12" x14ac:dyDescent="0.25">
      <c r="B12" s="85"/>
      <c r="C12" t="s">
        <v>107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</row>
    <row r="13" spans="2:12" x14ac:dyDescent="0.25">
      <c r="B13" s="85" t="s">
        <v>33</v>
      </c>
      <c r="C13" t="s">
        <v>108</v>
      </c>
      <c r="D13">
        <v>1</v>
      </c>
      <c r="E13">
        <v>20</v>
      </c>
      <c r="F13">
        <v>0</v>
      </c>
      <c r="G13">
        <v>155</v>
      </c>
      <c r="H13">
        <v>5618</v>
      </c>
      <c r="I13">
        <v>0</v>
      </c>
      <c r="J13">
        <v>2.056</v>
      </c>
      <c r="K13">
        <v>75.346000000000004</v>
      </c>
      <c r="L13">
        <v>0</v>
      </c>
    </row>
    <row r="14" spans="2:12" x14ac:dyDescent="0.25">
      <c r="B14" s="85"/>
      <c r="C14" t="s">
        <v>104</v>
      </c>
    </row>
    <row r="15" spans="2:12" x14ac:dyDescent="0.25">
      <c r="B15" s="85"/>
      <c r="C15" t="s">
        <v>109</v>
      </c>
      <c r="F15">
        <v>0</v>
      </c>
      <c r="I15">
        <v>0</v>
      </c>
      <c r="L15">
        <v>0</v>
      </c>
    </row>
    <row r="16" spans="2:12" x14ac:dyDescent="0.25">
      <c r="B16" s="85" t="s">
        <v>34</v>
      </c>
      <c r="C16" t="s">
        <v>110</v>
      </c>
      <c r="D16">
        <v>0</v>
      </c>
      <c r="E16">
        <v>4</v>
      </c>
      <c r="F16">
        <v>0</v>
      </c>
      <c r="G16">
        <v>0</v>
      </c>
      <c r="H16">
        <v>10500</v>
      </c>
      <c r="I16">
        <v>0</v>
      </c>
      <c r="J16">
        <v>0</v>
      </c>
      <c r="K16">
        <v>127.545</v>
      </c>
      <c r="L16">
        <v>0</v>
      </c>
    </row>
    <row r="17" spans="2:12" x14ac:dyDescent="0.25">
      <c r="B17" s="85"/>
      <c r="C17" t="s">
        <v>104</v>
      </c>
    </row>
    <row r="18" spans="2:12" x14ac:dyDescent="0.25">
      <c r="B18" s="85"/>
      <c r="C18" t="s">
        <v>109</v>
      </c>
      <c r="D18">
        <v>0</v>
      </c>
      <c r="F18">
        <v>0</v>
      </c>
      <c r="I18">
        <v>0</v>
      </c>
      <c r="L18">
        <v>0</v>
      </c>
    </row>
    <row r="19" spans="2:12" x14ac:dyDescent="0.25">
      <c r="B19" s="85" t="s">
        <v>35</v>
      </c>
      <c r="C19" t="s">
        <v>111</v>
      </c>
      <c r="D19">
        <v>0</v>
      </c>
      <c r="F19">
        <v>0</v>
      </c>
      <c r="I19">
        <v>0</v>
      </c>
      <c r="L19">
        <v>0</v>
      </c>
    </row>
    <row r="20" spans="2:12" x14ac:dyDescent="0.25">
      <c r="B20" s="85"/>
      <c r="C20" t="s">
        <v>104</v>
      </c>
    </row>
    <row r="21" spans="2:12" x14ac:dyDescent="0.25">
      <c r="B21" s="85"/>
      <c r="C21" t="s">
        <v>109</v>
      </c>
      <c r="D21">
        <v>0</v>
      </c>
      <c r="F21">
        <v>0</v>
      </c>
      <c r="I21">
        <v>0</v>
      </c>
      <c r="L21">
        <v>0</v>
      </c>
    </row>
    <row r="22" spans="2:12" x14ac:dyDescent="0.25">
      <c r="B22" s="3" t="s">
        <v>36</v>
      </c>
      <c r="C22" t="s">
        <v>112</v>
      </c>
      <c r="D22">
        <v>0</v>
      </c>
      <c r="F22">
        <v>0</v>
      </c>
      <c r="I22">
        <v>0</v>
      </c>
      <c r="L22">
        <v>0</v>
      </c>
    </row>
    <row r="24" spans="2:12" x14ac:dyDescent="0.25">
      <c r="B24" t="s">
        <v>113</v>
      </c>
    </row>
    <row r="25" spans="2:12" ht="93" customHeight="1" x14ac:dyDescent="0.25">
      <c r="B25" s="76" t="s">
        <v>114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</row>
  </sheetData>
  <mergeCells count="13">
    <mergeCell ref="B13:B15"/>
    <mergeCell ref="B16:B18"/>
    <mergeCell ref="B19:B21"/>
    <mergeCell ref="B25:L25"/>
    <mergeCell ref="B2:L2"/>
    <mergeCell ref="B3:L3"/>
    <mergeCell ref="B4:L4"/>
    <mergeCell ref="D5:F5"/>
    <mergeCell ref="G5:I5"/>
    <mergeCell ref="J5:L5"/>
    <mergeCell ref="B5:C6"/>
    <mergeCell ref="B7:B9"/>
    <mergeCell ref="B10:B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view="pageBreakPreview" zoomScaleNormal="100" zoomScaleSheetLayoutView="100" workbookViewId="0">
      <selection activeCell="X25" sqref="X25"/>
    </sheetView>
  </sheetViews>
  <sheetFormatPr defaultRowHeight="15" x14ac:dyDescent="0.25"/>
  <cols>
    <col min="2" max="2" width="5.7109375" customWidth="1"/>
    <col min="3" max="3" width="40.7109375" customWidth="1"/>
  </cols>
  <sheetData>
    <row r="2" spans="2:9" x14ac:dyDescent="0.25">
      <c r="B2" s="72" t="s">
        <v>115</v>
      </c>
      <c r="C2" s="72"/>
      <c r="D2" s="72"/>
      <c r="E2" s="72"/>
      <c r="F2" s="72"/>
      <c r="G2" s="72"/>
      <c r="H2" s="72"/>
      <c r="I2" s="72"/>
    </row>
    <row r="3" spans="2:9" x14ac:dyDescent="0.25">
      <c r="B3" s="72" t="s">
        <v>119</v>
      </c>
      <c r="C3" s="72"/>
      <c r="D3" s="72"/>
      <c r="E3" s="72"/>
      <c r="F3" s="72"/>
      <c r="G3" s="72"/>
      <c r="H3" s="72"/>
      <c r="I3" s="72"/>
    </row>
    <row r="4" spans="2:9" x14ac:dyDescent="0.25">
      <c r="B4" s="72" t="s">
        <v>120</v>
      </c>
      <c r="C4" s="72"/>
      <c r="D4" s="72"/>
      <c r="E4" s="72"/>
      <c r="F4" s="72"/>
      <c r="G4" s="72"/>
      <c r="H4" s="72"/>
      <c r="I4" s="72"/>
    </row>
    <row r="5" spans="2:9" ht="29.25" customHeight="1" x14ac:dyDescent="0.25">
      <c r="B5" s="87" t="s">
        <v>98</v>
      </c>
      <c r="C5" s="87"/>
      <c r="D5" s="86" t="s">
        <v>117</v>
      </c>
      <c r="E5" s="86"/>
      <c r="F5" s="86"/>
      <c r="G5" s="86" t="s">
        <v>101</v>
      </c>
      <c r="H5" s="86"/>
      <c r="I5" s="86"/>
    </row>
    <row r="6" spans="2:9" ht="30" x14ac:dyDescent="0.25">
      <c r="D6" s="4" t="s">
        <v>91</v>
      </c>
      <c r="E6" s="4" t="s">
        <v>92</v>
      </c>
      <c r="F6" s="2" t="s">
        <v>100</v>
      </c>
      <c r="G6" s="4" t="s">
        <v>91</v>
      </c>
      <c r="H6" s="4" t="s">
        <v>92</v>
      </c>
      <c r="I6" s="2" t="s">
        <v>100</v>
      </c>
    </row>
    <row r="7" spans="2:9" x14ac:dyDescent="0.25">
      <c r="B7" s="85" t="s">
        <v>31</v>
      </c>
      <c r="C7" t="s">
        <v>103</v>
      </c>
      <c r="D7" s="8">
        <v>821</v>
      </c>
      <c r="E7" s="8">
        <v>25</v>
      </c>
      <c r="F7" s="8">
        <v>0</v>
      </c>
      <c r="G7" s="8">
        <v>4275.1899999999996</v>
      </c>
      <c r="H7" s="8">
        <v>344.7</v>
      </c>
      <c r="I7" s="8">
        <v>0</v>
      </c>
    </row>
    <row r="8" spans="2:9" x14ac:dyDescent="0.25">
      <c r="B8" s="85"/>
      <c r="C8" t="s">
        <v>104</v>
      </c>
      <c r="D8" s="8"/>
      <c r="E8" s="8"/>
      <c r="F8" s="8"/>
      <c r="G8" s="8"/>
      <c r="H8" s="8"/>
      <c r="I8" s="8"/>
    </row>
    <row r="9" spans="2:9" x14ac:dyDescent="0.25">
      <c r="B9" s="85"/>
      <c r="C9" t="s">
        <v>105</v>
      </c>
      <c r="D9" s="8">
        <v>768</v>
      </c>
      <c r="E9" s="8">
        <v>25</v>
      </c>
      <c r="F9" s="8">
        <v>0</v>
      </c>
      <c r="G9" s="8">
        <v>3913.2</v>
      </c>
      <c r="H9" s="8">
        <v>344.7</v>
      </c>
      <c r="I9" s="8">
        <v>0</v>
      </c>
    </row>
    <row r="10" spans="2:9" x14ac:dyDescent="0.25">
      <c r="B10" s="85" t="s">
        <v>32</v>
      </c>
      <c r="C10" t="s">
        <v>106</v>
      </c>
      <c r="D10" s="8">
        <v>12</v>
      </c>
      <c r="E10" s="8">
        <v>19</v>
      </c>
      <c r="F10" s="8">
        <v>0</v>
      </c>
      <c r="G10" s="8">
        <v>666.1</v>
      </c>
      <c r="H10" s="8">
        <v>1234.8</v>
      </c>
      <c r="I10" s="8">
        <v>0</v>
      </c>
    </row>
    <row r="11" spans="2:9" x14ac:dyDescent="0.25">
      <c r="B11" s="85"/>
      <c r="C11" t="s">
        <v>104</v>
      </c>
      <c r="D11" s="8"/>
      <c r="E11" s="8"/>
      <c r="F11" s="8"/>
      <c r="G11" s="8"/>
      <c r="H11" s="8"/>
      <c r="I11" s="8"/>
    </row>
    <row r="12" spans="2:9" x14ac:dyDescent="0.25">
      <c r="B12" s="85"/>
      <c r="C12" t="s">
        <v>107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</row>
    <row r="13" spans="2:9" x14ac:dyDescent="0.25">
      <c r="B13" s="85" t="s">
        <v>33</v>
      </c>
      <c r="C13" t="s">
        <v>108</v>
      </c>
      <c r="D13" s="8">
        <v>1</v>
      </c>
      <c r="E13" s="8">
        <v>20</v>
      </c>
      <c r="F13" s="8">
        <v>0</v>
      </c>
      <c r="G13" s="8">
        <v>155</v>
      </c>
      <c r="H13" s="8">
        <v>5618</v>
      </c>
      <c r="I13" s="8">
        <v>0</v>
      </c>
    </row>
    <row r="14" spans="2:9" x14ac:dyDescent="0.25">
      <c r="B14" s="85"/>
      <c r="C14" t="s">
        <v>104</v>
      </c>
      <c r="D14" s="8"/>
      <c r="E14" s="8"/>
      <c r="F14" s="8"/>
      <c r="G14" s="8"/>
      <c r="H14" s="8"/>
      <c r="I14" s="8"/>
    </row>
    <row r="15" spans="2:9" x14ac:dyDescent="0.25">
      <c r="B15" s="85"/>
      <c r="C15" t="s">
        <v>109</v>
      </c>
      <c r="D15" s="8"/>
      <c r="E15" s="8"/>
      <c r="F15" s="8"/>
      <c r="G15" s="8"/>
      <c r="H15" s="8"/>
      <c r="I15" s="8"/>
    </row>
    <row r="16" spans="2:9" x14ac:dyDescent="0.25">
      <c r="B16" s="85" t="s">
        <v>34</v>
      </c>
      <c r="C16" t="s">
        <v>110</v>
      </c>
      <c r="D16" s="8">
        <v>0</v>
      </c>
      <c r="E16" s="8">
        <v>56</v>
      </c>
      <c r="F16" s="8">
        <v>0</v>
      </c>
      <c r="G16" s="8">
        <v>0</v>
      </c>
      <c r="H16" s="8">
        <v>8.01</v>
      </c>
      <c r="I16" s="8">
        <v>0</v>
      </c>
    </row>
    <row r="17" spans="2:9" x14ac:dyDescent="0.25">
      <c r="B17" s="85"/>
      <c r="C17" t="s">
        <v>104</v>
      </c>
      <c r="D17" s="8"/>
      <c r="E17" s="8"/>
      <c r="F17" s="8"/>
      <c r="G17" s="8"/>
      <c r="H17" s="8"/>
      <c r="I17" s="8"/>
    </row>
    <row r="18" spans="2:9" x14ac:dyDescent="0.25">
      <c r="B18" s="85"/>
      <c r="C18" t="s">
        <v>109</v>
      </c>
      <c r="D18" s="8">
        <v>0</v>
      </c>
      <c r="E18" s="8"/>
      <c r="F18" s="8">
        <v>0</v>
      </c>
      <c r="G18" s="8"/>
      <c r="H18" s="8"/>
      <c r="I18" s="8">
        <v>0</v>
      </c>
    </row>
    <row r="19" spans="2:9" x14ac:dyDescent="0.25">
      <c r="B19" s="85" t="s">
        <v>35</v>
      </c>
      <c r="C19" t="s">
        <v>111</v>
      </c>
      <c r="D19" s="8">
        <v>0</v>
      </c>
      <c r="E19" s="8"/>
      <c r="F19" s="8">
        <v>0</v>
      </c>
      <c r="G19" s="8"/>
      <c r="H19" s="8"/>
      <c r="I19" s="8">
        <v>0</v>
      </c>
    </row>
    <row r="20" spans="2:9" x14ac:dyDescent="0.25">
      <c r="B20" s="85"/>
      <c r="C20" t="s">
        <v>104</v>
      </c>
      <c r="D20" s="8"/>
      <c r="E20" s="8"/>
      <c r="F20" s="8"/>
      <c r="G20" s="8"/>
      <c r="H20" s="8"/>
      <c r="I20" s="8"/>
    </row>
    <row r="21" spans="2:9" x14ac:dyDescent="0.25">
      <c r="B21" s="85"/>
      <c r="C21" t="s">
        <v>109</v>
      </c>
      <c r="D21" s="8">
        <v>0</v>
      </c>
      <c r="E21" s="8"/>
      <c r="F21" s="8">
        <v>0</v>
      </c>
      <c r="G21" s="8"/>
      <c r="H21" s="8"/>
      <c r="I21" s="8">
        <v>0</v>
      </c>
    </row>
    <row r="22" spans="2:9" x14ac:dyDescent="0.25">
      <c r="B22" s="3" t="s">
        <v>36</v>
      </c>
      <c r="C22" t="s">
        <v>112</v>
      </c>
      <c r="D22" s="8">
        <v>0</v>
      </c>
      <c r="E22" s="8"/>
      <c r="F22" s="8">
        <v>0</v>
      </c>
      <c r="G22" s="8"/>
      <c r="H22" s="8"/>
      <c r="I22" s="8">
        <v>0</v>
      </c>
    </row>
    <row r="23" spans="2:9" x14ac:dyDescent="0.25">
      <c r="D23" s="8"/>
      <c r="E23" s="8"/>
      <c r="F23" s="8"/>
      <c r="G23" s="8"/>
      <c r="H23" s="8"/>
      <c r="I23" s="8"/>
    </row>
    <row r="24" spans="2:9" ht="28.5" customHeight="1" x14ac:dyDescent="0.25">
      <c r="B24" s="83" t="s">
        <v>113</v>
      </c>
      <c r="C24" s="83"/>
      <c r="D24" s="83"/>
      <c r="E24" s="83"/>
      <c r="F24" s="83"/>
      <c r="G24" s="83"/>
      <c r="H24" s="83"/>
      <c r="I24" s="83"/>
    </row>
    <row r="25" spans="2:9" ht="123" customHeight="1" x14ac:dyDescent="0.25">
      <c r="B25" s="83" t="s">
        <v>118</v>
      </c>
      <c r="C25" s="83"/>
      <c r="D25" s="83"/>
      <c r="E25" s="83"/>
      <c r="F25" s="83"/>
      <c r="G25" s="83"/>
      <c r="H25" s="83"/>
      <c r="I25" s="83"/>
    </row>
  </sheetData>
  <mergeCells count="13">
    <mergeCell ref="B19:B21"/>
    <mergeCell ref="B24:I24"/>
    <mergeCell ref="B25:I25"/>
    <mergeCell ref="B5:C5"/>
    <mergeCell ref="B2:I2"/>
    <mergeCell ref="B3:I3"/>
    <mergeCell ref="B4:I4"/>
    <mergeCell ref="D5:F5"/>
    <mergeCell ref="G5:I5"/>
    <mergeCell ref="B7:B9"/>
    <mergeCell ref="B10:B12"/>
    <mergeCell ref="B13:B15"/>
    <mergeCell ref="B16:B1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view="pageBreakPreview" zoomScale="110" zoomScaleNormal="100" zoomScaleSheetLayoutView="110" workbookViewId="0">
      <selection activeCell="N19" sqref="N19"/>
    </sheetView>
  </sheetViews>
  <sheetFormatPr defaultRowHeight="16.5" x14ac:dyDescent="0.3"/>
  <cols>
    <col min="1" max="1" width="9.140625" style="29"/>
    <col min="2" max="2" width="5.7109375" style="29" customWidth="1"/>
    <col min="3" max="3" width="40.7109375" style="29" customWidth="1"/>
    <col min="4" max="16384" width="9.140625" style="29"/>
  </cols>
  <sheetData>
    <row r="2" spans="2:9" x14ac:dyDescent="0.3">
      <c r="B2" s="63" t="s">
        <v>115</v>
      </c>
      <c r="C2" s="63"/>
      <c r="D2" s="63"/>
      <c r="E2" s="63"/>
      <c r="F2" s="63"/>
      <c r="G2" s="63"/>
      <c r="H2" s="63"/>
      <c r="I2" s="63"/>
    </row>
    <row r="3" spans="2:9" x14ac:dyDescent="0.3">
      <c r="B3" s="63" t="s">
        <v>119</v>
      </c>
      <c r="C3" s="63"/>
      <c r="D3" s="63"/>
      <c r="E3" s="63"/>
      <c r="F3" s="63"/>
      <c r="G3" s="63"/>
      <c r="H3" s="63"/>
      <c r="I3" s="63"/>
    </row>
    <row r="4" spans="2:9" x14ac:dyDescent="0.3">
      <c r="B4" s="63" t="s">
        <v>149</v>
      </c>
      <c r="C4" s="63"/>
      <c r="D4" s="63"/>
      <c r="E4" s="63"/>
      <c r="F4" s="63"/>
      <c r="G4" s="63"/>
      <c r="H4" s="63"/>
      <c r="I4" s="63"/>
    </row>
    <row r="5" spans="2:9" x14ac:dyDescent="0.3">
      <c r="B5" s="81" t="s">
        <v>98</v>
      </c>
      <c r="C5" s="81"/>
      <c r="D5" s="70" t="s">
        <v>117</v>
      </c>
      <c r="E5" s="70"/>
      <c r="F5" s="70"/>
      <c r="G5" s="70" t="s">
        <v>101</v>
      </c>
      <c r="H5" s="70"/>
      <c r="I5" s="70"/>
    </row>
    <row r="6" spans="2:9" ht="33" x14ac:dyDescent="0.3">
      <c r="B6" s="55"/>
      <c r="C6" s="55"/>
      <c r="D6" s="61" t="s">
        <v>91</v>
      </c>
      <c r="E6" s="61" t="s">
        <v>92</v>
      </c>
      <c r="F6" s="59" t="s">
        <v>100</v>
      </c>
      <c r="G6" s="61" t="s">
        <v>91</v>
      </c>
      <c r="H6" s="61" t="s">
        <v>92</v>
      </c>
      <c r="I6" s="59" t="s">
        <v>100</v>
      </c>
    </row>
    <row r="7" spans="2:9" x14ac:dyDescent="0.3">
      <c r="B7" s="80" t="s">
        <v>31</v>
      </c>
      <c r="C7" s="58" t="s">
        <v>103</v>
      </c>
      <c r="D7" s="47">
        <v>2102</v>
      </c>
      <c r="E7" s="47">
        <v>25</v>
      </c>
      <c r="F7" s="47">
        <v>0</v>
      </c>
      <c r="G7" s="47">
        <v>14206.22</v>
      </c>
      <c r="H7" s="47">
        <v>326.7</v>
      </c>
      <c r="I7" s="47">
        <v>0</v>
      </c>
    </row>
    <row r="8" spans="2:9" x14ac:dyDescent="0.3">
      <c r="B8" s="80"/>
      <c r="C8" s="58" t="s">
        <v>104</v>
      </c>
      <c r="D8" s="47"/>
      <c r="E8" s="47"/>
      <c r="F8" s="47"/>
      <c r="G8" s="47"/>
      <c r="H8" s="47"/>
      <c r="I8" s="47"/>
    </row>
    <row r="9" spans="2:9" x14ac:dyDescent="0.3">
      <c r="B9" s="80"/>
      <c r="C9" s="58" t="s">
        <v>105</v>
      </c>
      <c r="D9" s="47"/>
      <c r="E9" s="47"/>
      <c r="F9" s="47"/>
      <c r="G9" s="47"/>
      <c r="H9" s="47"/>
      <c r="I9" s="47"/>
    </row>
    <row r="10" spans="2:9" x14ac:dyDescent="0.3">
      <c r="B10" s="80" t="s">
        <v>32</v>
      </c>
      <c r="C10" s="58" t="s">
        <v>106</v>
      </c>
      <c r="D10" s="47">
        <v>93</v>
      </c>
      <c r="E10" s="47">
        <v>158</v>
      </c>
      <c r="F10" s="47">
        <v>0</v>
      </c>
      <c r="G10" s="47">
        <v>3791.7</v>
      </c>
      <c r="H10" s="47">
        <v>10240</v>
      </c>
      <c r="I10" s="47">
        <v>0</v>
      </c>
    </row>
    <row r="11" spans="2:9" x14ac:dyDescent="0.3">
      <c r="B11" s="80"/>
      <c r="C11" s="58" t="s">
        <v>104</v>
      </c>
      <c r="D11" s="47"/>
      <c r="E11" s="47"/>
      <c r="F11" s="47"/>
      <c r="G11" s="47"/>
      <c r="H11" s="47"/>
      <c r="I11" s="47"/>
    </row>
    <row r="12" spans="2:9" x14ac:dyDescent="0.3">
      <c r="B12" s="80"/>
      <c r="C12" s="58" t="s">
        <v>107</v>
      </c>
      <c r="D12" s="47"/>
      <c r="E12" s="47"/>
      <c r="F12" s="47"/>
      <c r="G12" s="47"/>
      <c r="H12" s="47"/>
      <c r="I12" s="47"/>
    </row>
    <row r="13" spans="2:9" x14ac:dyDescent="0.3">
      <c r="B13" s="80" t="s">
        <v>33</v>
      </c>
      <c r="C13" s="58" t="s">
        <v>108</v>
      </c>
      <c r="D13" s="47">
        <v>2</v>
      </c>
      <c r="E13" s="47">
        <v>45</v>
      </c>
      <c r="F13" s="47">
        <v>0</v>
      </c>
      <c r="G13" s="47">
        <v>650</v>
      </c>
      <c r="H13" s="47">
        <v>14542</v>
      </c>
      <c r="I13" s="47">
        <v>0</v>
      </c>
    </row>
    <row r="14" spans="2:9" x14ac:dyDescent="0.3">
      <c r="B14" s="80"/>
      <c r="C14" s="58" t="s">
        <v>104</v>
      </c>
      <c r="D14" s="47"/>
      <c r="E14" s="47"/>
      <c r="F14" s="47"/>
      <c r="G14" s="47"/>
      <c r="H14" s="47"/>
      <c r="I14" s="47"/>
    </row>
    <row r="15" spans="2:9" x14ac:dyDescent="0.3">
      <c r="B15" s="80"/>
      <c r="C15" s="58" t="s">
        <v>109</v>
      </c>
      <c r="D15" s="47"/>
      <c r="E15" s="47"/>
      <c r="F15" s="47"/>
      <c r="G15" s="47"/>
      <c r="H15" s="47"/>
      <c r="I15" s="47"/>
    </row>
    <row r="16" spans="2:9" x14ac:dyDescent="0.3">
      <c r="B16" s="80" t="s">
        <v>34</v>
      </c>
      <c r="C16" s="58" t="s">
        <v>110</v>
      </c>
      <c r="D16" s="47">
        <v>0</v>
      </c>
      <c r="E16" s="47">
        <v>14</v>
      </c>
      <c r="F16" s="47">
        <v>0</v>
      </c>
      <c r="G16" s="47">
        <v>0</v>
      </c>
      <c r="H16" s="47">
        <v>29239</v>
      </c>
      <c r="I16" s="47">
        <v>0</v>
      </c>
    </row>
    <row r="17" spans="2:9" x14ac:dyDescent="0.3">
      <c r="B17" s="80"/>
      <c r="C17" s="58" t="s">
        <v>104</v>
      </c>
      <c r="D17" s="47"/>
      <c r="E17" s="47"/>
      <c r="F17" s="47"/>
      <c r="G17" s="47"/>
      <c r="H17" s="47"/>
      <c r="I17" s="47"/>
    </row>
    <row r="18" spans="2:9" x14ac:dyDescent="0.3">
      <c r="B18" s="80"/>
      <c r="C18" s="58" t="s">
        <v>109</v>
      </c>
      <c r="D18" s="47"/>
      <c r="E18" s="47"/>
      <c r="F18" s="47"/>
      <c r="G18" s="47"/>
      <c r="H18" s="47"/>
      <c r="I18" s="47"/>
    </row>
    <row r="19" spans="2:9" x14ac:dyDescent="0.3">
      <c r="B19" s="80" t="s">
        <v>35</v>
      </c>
      <c r="C19" s="58" t="s">
        <v>111</v>
      </c>
      <c r="D19" s="47">
        <v>0</v>
      </c>
      <c r="E19" s="47">
        <v>2</v>
      </c>
      <c r="F19" s="47">
        <v>1</v>
      </c>
      <c r="G19" s="47">
        <v>0</v>
      </c>
      <c r="H19" s="47">
        <v>45000</v>
      </c>
      <c r="I19" s="47">
        <v>10000</v>
      </c>
    </row>
    <row r="20" spans="2:9" x14ac:dyDescent="0.3">
      <c r="B20" s="80"/>
      <c r="C20" s="58" t="s">
        <v>104</v>
      </c>
      <c r="D20" s="47"/>
      <c r="E20" s="47"/>
      <c r="F20" s="47"/>
      <c r="G20" s="47"/>
      <c r="H20" s="47"/>
      <c r="I20" s="47"/>
    </row>
    <row r="21" spans="2:9" x14ac:dyDescent="0.3">
      <c r="B21" s="80"/>
      <c r="C21" s="58" t="s">
        <v>109</v>
      </c>
      <c r="D21" s="47"/>
      <c r="E21" s="47"/>
      <c r="F21" s="47"/>
      <c r="G21" s="47"/>
      <c r="H21" s="47"/>
      <c r="I21" s="47"/>
    </row>
    <row r="22" spans="2:9" x14ac:dyDescent="0.3">
      <c r="B22" s="60" t="s">
        <v>36</v>
      </c>
      <c r="C22" s="58" t="s">
        <v>112</v>
      </c>
      <c r="D22" s="47">
        <v>0</v>
      </c>
      <c r="E22" s="47">
        <v>0</v>
      </c>
      <c r="F22" s="47">
        <v>1</v>
      </c>
      <c r="G22" s="47">
        <v>0</v>
      </c>
      <c r="H22" s="47">
        <v>0</v>
      </c>
      <c r="I22" s="47">
        <v>364200</v>
      </c>
    </row>
    <row r="24" spans="2:9" ht="36" customHeight="1" x14ac:dyDescent="0.3">
      <c r="B24" s="79" t="s">
        <v>113</v>
      </c>
      <c r="C24" s="79"/>
      <c r="D24" s="79"/>
      <c r="E24" s="79"/>
      <c r="F24" s="79"/>
      <c r="G24" s="79"/>
      <c r="H24" s="79"/>
      <c r="I24" s="79"/>
    </row>
    <row r="25" spans="2:9" x14ac:dyDescent="0.3">
      <c r="B25" s="79" t="s">
        <v>118</v>
      </c>
      <c r="C25" s="79"/>
      <c r="D25" s="79"/>
      <c r="E25" s="79"/>
      <c r="F25" s="79"/>
      <c r="G25" s="79"/>
      <c r="H25" s="79"/>
      <c r="I25" s="79"/>
    </row>
  </sheetData>
  <mergeCells count="13">
    <mergeCell ref="B2:I2"/>
    <mergeCell ref="B3:I3"/>
    <mergeCell ref="B4:I4"/>
    <mergeCell ref="B13:B15"/>
    <mergeCell ref="B16:B18"/>
    <mergeCell ref="B25:I25"/>
    <mergeCell ref="B5:C5"/>
    <mergeCell ref="D5:F5"/>
    <mergeCell ref="G5:I5"/>
    <mergeCell ref="B7:B9"/>
    <mergeCell ref="B10:B12"/>
    <mergeCell ref="B19:B21"/>
    <mergeCell ref="B24:I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view="pageBreakPreview" zoomScaleNormal="100" zoomScaleSheetLayoutView="100" workbookViewId="0">
      <selection activeCell="L9" sqref="L9"/>
    </sheetView>
  </sheetViews>
  <sheetFormatPr defaultRowHeight="16.5" x14ac:dyDescent="0.3"/>
  <cols>
    <col min="1" max="1" width="9.140625" style="29"/>
    <col min="2" max="2" width="5.7109375" style="33" customWidth="1"/>
    <col min="3" max="3" width="84.7109375" style="29" customWidth="1"/>
    <col min="4" max="4" width="18" style="29" customWidth="1"/>
    <col min="5" max="6" width="12.7109375" style="45" customWidth="1"/>
    <col min="7" max="16384" width="9.140625" style="29"/>
  </cols>
  <sheetData>
    <row r="2" spans="2:6" x14ac:dyDescent="0.3">
      <c r="C2" s="63" t="s">
        <v>7</v>
      </c>
      <c r="D2" s="63"/>
      <c r="E2" s="63"/>
      <c r="F2" s="63"/>
    </row>
    <row r="3" spans="2:6" x14ac:dyDescent="0.3">
      <c r="C3" s="63" t="s">
        <v>8</v>
      </c>
      <c r="D3" s="63"/>
      <c r="E3" s="63"/>
      <c r="F3" s="63"/>
    </row>
    <row r="4" spans="2:6" x14ac:dyDescent="0.3">
      <c r="C4" s="63" t="s">
        <v>142</v>
      </c>
      <c r="D4" s="63"/>
      <c r="E4" s="63"/>
      <c r="F4" s="63"/>
    </row>
    <row r="5" spans="2:6" x14ac:dyDescent="0.3">
      <c r="C5" s="63" t="s">
        <v>143</v>
      </c>
      <c r="D5" s="63"/>
      <c r="E5" s="63"/>
      <c r="F5" s="63"/>
    </row>
    <row r="7" spans="2:6" ht="35.25" customHeight="1" x14ac:dyDescent="0.3">
      <c r="B7" s="70" t="s">
        <v>2</v>
      </c>
      <c r="C7" s="70"/>
      <c r="D7" s="70" t="s">
        <v>3</v>
      </c>
      <c r="E7" s="71" t="s">
        <v>4</v>
      </c>
      <c r="F7" s="71"/>
    </row>
    <row r="8" spans="2:6" ht="41.25" customHeight="1" x14ac:dyDescent="0.3">
      <c r="B8" s="70"/>
      <c r="C8" s="70"/>
      <c r="D8" s="70"/>
      <c r="E8" s="34" t="s">
        <v>5</v>
      </c>
      <c r="F8" s="34" t="s">
        <v>6</v>
      </c>
    </row>
    <row r="9" spans="2:6" ht="97.5" customHeight="1" x14ac:dyDescent="0.3">
      <c r="B9" s="35" t="s">
        <v>1</v>
      </c>
      <c r="C9" s="36" t="s">
        <v>0</v>
      </c>
      <c r="D9" s="37" t="s">
        <v>10</v>
      </c>
      <c r="E9" s="38"/>
      <c r="F9" s="39"/>
    </row>
    <row r="10" spans="2:6" ht="33" x14ac:dyDescent="0.3">
      <c r="B10" s="35" t="s">
        <v>12</v>
      </c>
      <c r="C10" s="36" t="s">
        <v>11</v>
      </c>
      <c r="D10" s="37" t="s">
        <v>10</v>
      </c>
      <c r="E10" s="38"/>
      <c r="F10" s="38"/>
    </row>
    <row r="11" spans="2:6" ht="33" x14ac:dyDescent="0.3">
      <c r="B11" s="35" t="s">
        <v>13</v>
      </c>
      <c r="C11" s="36" t="s">
        <v>16</v>
      </c>
      <c r="D11" s="37" t="s">
        <v>17</v>
      </c>
      <c r="E11" s="38"/>
      <c r="F11" s="38"/>
    </row>
    <row r="12" spans="2:6" ht="49.5" x14ac:dyDescent="0.3">
      <c r="B12" s="35" t="s">
        <v>14</v>
      </c>
      <c r="C12" s="36" t="s">
        <v>18</v>
      </c>
      <c r="D12" s="37" t="s">
        <v>17</v>
      </c>
      <c r="E12" s="38"/>
      <c r="F12" s="38"/>
    </row>
    <row r="13" spans="2:6" ht="51" customHeight="1" x14ac:dyDescent="0.3">
      <c r="B13" s="35" t="s">
        <v>15</v>
      </c>
      <c r="C13" s="36" t="s">
        <v>19</v>
      </c>
      <c r="D13" s="37" t="s">
        <v>10</v>
      </c>
      <c r="E13" s="38"/>
      <c r="F13" s="38"/>
    </row>
    <row r="14" spans="2:6" ht="82.5" x14ac:dyDescent="0.3">
      <c r="B14" s="67" t="s">
        <v>20</v>
      </c>
      <c r="C14" s="40" t="s">
        <v>21</v>
      </c>
      <c r="D14" s="37" t="s">
        <v>17</v>
      </c>
      <c r="E14" s="38"/>
      <c r="F14" s="38"/>
    </row>
    <row r="15" spans="2:6" x14ac:dyDescent="0.3">
      <c r="B15" s="68"/>
      <c r="C15" s="41" t="s">
        <v>122</v>
      </c>
      <c r="D15" s="37" t="str">
        <f>D14</f>
        <v>рублей/км</v>
      </c>
      <c r="E15" s="42"/>
      <c r="F15" s="38"/>
    </row>
    <row r="16" spans="2:6" x14ac:dyDescent="0.3">
      <c r="B16" s="69"/>
      <c r="C16" s="43" t="s">
        <v>123</v>
      </c>
      <c r="D16" s="37" t="str">
        <f>D15</f>
        <v>рублей/км</v>
      </c>
      <c r="E16" s="44"/>
      <c r="F16" s="38"/>
    </row>
    <row r="17" spans="2:6" ht="82.5" x14ac:dyDescent="0.3">
      <c r="B17" s="67" t="s">
        <v>23</v>
      </c>
      <c r="C17" s="40" t="s">
        <v>22</v>
      </c>
      <c r="D17" s="37" t="s">
        <v>17</v>
      </c>
      <c r="E17" s="38"/>
      <c r="F17" s="38"/>
    </row>
    <row r="18" spans="2:6" x14ac:dyDescent="0.3">
      <c r="B18" s="68"/>
      <c r="C18" s="41" t="s">
        <v>122</v>
      </c>
      <c r="D18" s="37" t="str">
        <f>D17</f>
        <v>рублей/км</v>
      </c>
      <c r="E18" s="38"/>
      <c r="F18" s="38"/>
    </row>
    <row r="19" spans="2:6" x14ac:dyDescent="0.3">
      <c r="B19" s="69"/>
      <c r="C19" s="43" t="s">
        <v>123</v>
      </c>
      <c r="D19" s="37" t="str">
        <f>D18</f>
        <v>рублей/км</v>
      </c>
      <c r="E19" s="38"/>
      <c r="F19" s="38"/>
    </row>
    <row r="20" spans="2:6" ht="66" x14ac:dyDescent="0.3">
      <c r="B20" s="67" t="s">
        <v>25</v>
      </c>
      <c r="C20" s="36" t="s">
        <v>24</v>
      </c>
      <c r="D20" s="37" t="s">
        <v>10</v>
      </c>
      <c r="E20" s="38"/>
      <c r="F20" s="38"/>
    </row>
    <row r="21" spans="2:6" x14ac:dyDescent="0.3">
      <c r="B21" s="68"/>
      <c r="C21" s="41" t="s">
        <v>122</v>
      </c>
      <c r="D21" s="37" t="str">
        <f>D20</f>
        <v>рублей/кВт</v>
      </c>
      <c r="E21" s="38"/>
      <c r="F21" s="38"/>
    </row>
    <row r="22" spans="2:6" x14ac:dyDescent="0.3">
      <c r="B22" s="69"/>
      <c r="C22" s="43" t="s">
        <v>123</v>
      </c>
      <c r="D22" s="37" t="str">
        <f>D21</f>
        <v>рублей/кВт</v>
      </c>
      <c r="E22" s="38"/>
      <c r="F22" s="38"/>
    </row>
    <row r="24" spans="2:6" ht="31.5" customHeight="1" x14ac:dyDescent="0.3">
      <c r="B24" s="66" t="s">
        <v>26</v>
      </c>
      <c r="C24" s="66"/>
      <c r="D24" s="66"/>
      <c r="E24" s="66"/>
      <c r="F24" s="66"/>
    </row>
    <row r="26" spans="2:6" x14ac:dyDescent="0.3">
      <c r="B26" s="30" t="s">
        <v>144</v>
      </c>
      <c r="E26" s="29"/>
      <c r="F26" s="29"/>
    </row>
    <row r="27" spans="2:6" ht="65.25" customHeight="1" x14ac:dyDescent="0.3">
      <c r="B27" s="66" t="s">
        <v>145</v>
      </c>
      <c r="C27" s="66"/>
      <c r="D27" s="66"/>
      <c r="E27" s="66"/>
      <c r="F27" s="66"/>
    </row>
  </sheetData>
  <mergeCells count="12">
    <mergeCell ref="B27:F27"/>
    <mergeCell ref="C2:F2"/>
    <mergeCell ref="C3:F3"/>
    <mergeCell ref="C4:F4"/>
    <mergeCell ref="C5:F5"/>
    <mergeCell ref="B24:F24"/>
    <mergeCell ref="B20:B22"/>
    <mergeCell ref="B17:B19"/>
    <mergeCell ref="B14:B16"/>
    <mergeCell ref="D7:D8"/>
    <mergeCell ref="B7:C8"/>
    <mergeCell ref="E7:F7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view="pageBreakPreview" topLeftCell="A10" zoomScale="91" zoomScaleNormal="100" zoomScaleSheetLayoutView="91" workbookViewId="0">
      <selection activeCell="E18" sqref="E18"/>
    </sheetView>
  </sheetViews>
  <sheetFormatPr defaultRowHeight="15" x14ac:dyDescent="0.25"/>
  <cols>
    <col min="2" max="2" width="5.7109375" style="1" customWidth="1"/>
    <col min="3" max="3" width="45.42578125" customWidth="1"/>
    <col min="4" max="4" width="18" customWidth="1"/>
    <col min="5" max="6" width="12.7109375" style="19" customWidth="1"/>
  </cols>
  <sheetData>
    <row r="2" spans="2:6" x14ac:dyDescent="0.25">
      <c r="C2" s="72" t="s">
        <v>7</v>
      </c>
      <c r="D2" s="72"/>
      <c r="E2" s="72"/>
      <c r="F2" s="72"/>
    </row>
    <row r="3" spans="2:6" x14ac:dyDescent="0.25">
      <c r="C3" s="72" t="s">
        <v>8</v>
      </c>
      <c r="D3" s="72"/>
      <c r="E3" s="72"/>
      <c r="F3" s="72"/>
    </row>
    <row r="4" spans="2:6" x14ac:dyDescent="0.25">
      <c r="C4" s="72" t="s">
        <v>9</v>
      </c>
      <c r="D4" s="72"/>
      <c r="E4" s="72"/>
      <c r="F4" s="72"/>
    </row>
    <row r="5" spans="2:6" x14ac:dyDescent="0.25">
      <c r="C5" s="72" t="s">
        <v>137</v>
      </c>
      <c r="D5" s="72"/>
      <c r="E5" s="72"/>
      <c r="F5" s="72"/>
    </row>
    <row r="6" spans="2:6" x14ac:dyDescent="0.25">
      <c r="C6" s="72"/>
      <c r="D6" s="72"/>
      <c r="E6" s="72"/>
      <c r="F6" s="72"/>
    </row>
    <row r="7" spans="2:6" x14ac:dyDescent="0.25">
      <c r="C7" s="72"/>
      <c r="D7" s="72"/>
      <c r="E7" s="72"/>
      <c r="F7" s="72"/>
    </row>
    <row r="9" spans="2:6" ht="35.25" customHeight="1" x14ac:dyDescent="0.25">
      <c r="B9" s="77" t="s">
        <v>2</v>
      </c>
      <c r="C9" s="77"/>
      <c r="D9" s="77" t="s">
        <v>3</v>
      </c>
      <c r="E9" s="78" t="s">
        <v>4</v>
      </c>
      <c r="F9" s="78"/>
    </row>
    <row r="10" spans="2:6" ht="41.25" customHeight="1" x14ac:dyDescent="0.25">
      <c r="B10" s="77"/>
      <c r="C10" s="77"/>
      <c r="D10" s="77"/>
      <c r="E10" s="15" t="s">
        <v>5</v>
      </c>
      <c r="F10" s="15" t="s">
        <v>6</v>
      </c>
    </row>
    <row r="11" spans="2:6" ht="210.75" customHeight="1" x14ac:dyDescent="0.25">
      <c r="B11" s="10" t="s">
        <v>1</v>
      </c>
      <c r="C11" s="11" t="s">
        <v>0</v>
      </c>
      <c r="D11" s="7" t="s">
        <v>10</v>
      </c>
      <c r="E11" s="16">
        <f>E12+E13+E14+E15</f>
        <v>98.034643288354914</v>
      </c>
      <c r="F11" s="17"/>
    </row>
    <row r="12" spans="2:6" ht="60" x14ac:dyDescent="0.25">
      <c r="B12" s="10" t="s">
        <v>12</v>
      </c>
      <c r="C12" s="11" t="s">
        <v>11</v>
      </c>
      <c r="D12" s="7" t="s">
        <v>10</v>
      </c>
      <c r="E12" s="16">
        <v>45.501153383578483</v>
      </c>
      <c r="F12" s="16"/>
    </row>
    <row r="13" spans="2:6" ht="60" x14ac:dyDescent="0.25">
      <c r="B13" s="10" t="s">
        <v>13</v>
      </c>
      <c r="C13" s="11" t="s">
        <v>16</v>
      </c>
      <c r="D13" s="14" t="s">
        <v>17</v>
      </c>
      <c r="E13" s="16">
        <v>27.77917429474461</v>
      </c>
      <c r="F13" s="16"/>
    </row>
    <row r="14" spans="2:6" ht="90" x14ac:dyDescent="0.25">
      <c r="B14" s="10" t="s">
        <v>14</v>
      </c>
      <c r="C14" s="11" t="s">
        <v>18</v>
      </c>
      <c r="D14" s="14" t="s">
        <v>17</v>
      </c>
      <c r="E14" s="16">
        <v>0</v>
      </c>
      <c r="F14" s="16"/>
    </row>
    <row r="15" spans="2:6" ht="105" x14ac:dyDescent="0.25">
      <c r="B15" s="10" t="s">
        <v>15</v>
      </c>
      <c r="C15" s="11" t="s">
        <v>19</v>
      </c>
      <c r="D15" s="7" t="s">
        <v>10</v>
      </c>
      <c r="E15" s="16">
        <v>24.754315610031817</v>
      </c>
      <c r="F15" s="16"/>
    </row>
    <row r="16" spans="2:6" ht="150" x14ac:dyDescent="0.25">
      <c r="B16" s="73" t="s">
        <v>20</v>
      </c>
      <c r="C16" s="9" t="s">
        <v>21</v>
      </c>
      <c r="D16" s="7" t="s">
        <v>17</v>
      </c>
      <c r="E16" s="16"/>
      <c r="F16" s="16"/>
    </row>
    <row r="17" spans="2:6" x14ac:dyDescent="0.25">
      <c r="B17" s="74"/>
      <c r="C17" s="12" t="s">
        <v>122</v>
      </c>
      <c r="D17" s="7" t="str">
        <f>D16</f>
        <v>рублей/км</v>
      </c>
      <c r="E17" s="16">
        <v>0</v>
      </c>
      <c r="F17" s="16"/>
    </row>
    <row r="18" spans="2:6" x14ac:dyDescent="0.25">
      <c r="B18" s="75"/>
      <c r="C18" s="13" t="s">
        <v>123</v>
      </c>
      <c r="D18" s="7" t="str">
        <f>D17</f>
        <v>рублей/км</v>
      </c>
      <c r="E18" s="18">
        <v>0</v>
      </c>
      <c r="F18" s="16"/>
    </row>
    <row r="19" spans="2:6" ht="150" x14ac:dyDescent="0.25">
      <c r="B19" s="73" t="s">
        <v>23</v>
      </c>
      <c r="C19" s="9" t="s">
        <v>22</v>
      </c>
      <c r="D19" s="7" t="s">
        <v>17</v>
      </c>
      <c r="E19" s="16"/>
      <c r="F19" s="16"/>
    </row>
    <row r="20" spans="2:6" x14ac:dyDescent="0.25">
      <c r="B20" s="74"/>
      <c r="C20" s="12" t="s">
        <v>122</v>
      </c>
      <c r="D20" s="7" t="str">
        <f>D19</f>
        <v>рублей/км</v>
      </c>
      <c r="E20" s="16">
        <v>0</v>
      </c>
      <c r="F20" s="16"/>
    </row>
    <row r="21" spans="2:6" x14ac:dyDescent="0.25">
      <c r="B21" s="75"/>
      <c r="C21" s="13" t="s">
        <v>123</v>
      </c>
      <c r="D21" s="7" t="str">
        <f>D20</f>
        <v>рублей/км</v>
      </c>
      <c r="E21" s="16">
        <v>0</v>
      </c>
      <c r="F21" s="16"/>
    </row>
    <row r="22" spans="2:6" ht="135" x14ac:dyDescent="0.25">
      <c r="B22" s="73" t="s">
        <v>25</v>
      </c>
      <c r="C22" s="11" t="s">
        <v>24</v>
      </c>
      <c r="D22" s="7" t="s">
        <v>10</v>
      </c>
      <c r="E22" s="16"/>
      <c r="F22" s="16"/>
    </row>
    <row r="23" spans="2:6" x14ac:dyDescent="0.25">
      <c r="B23" s="74"/>
      <c r="C23" s="12" t="s">
        <v>122</v>
      </c>
      <c r="D23" s="7" t="str">
        <f>D22</f>
        <v>рублей/кВт</v>
      </c>
      <c r="E23" s="16">
        <v>0</v>
      </c>
      <c r="F23" s="16"/>
    </row>
    <row r="24" spans="2:6" x14ac:dyDescent="0.25">
      <c r="B24" s="75"/>
      <c r="C24" s="13" t="s">
        <v>123</v>
      </c>
      <c r="D24" s="7" t="str">
        <f>D23</f>
        <v>рублей/кВт</v>
      </c>
      <c r="E24" s="16">
        <v>0</v>
      </c>
      <c r="F24" s="16"/>
    </row>
    <row r="26" spans="2:6" ht="48" customHeight="1" x14ac:dyDescent="0.25">
      <c r="B26" s="76" t="s">
        <v>26</v>
      </c>
      <c r="C26" s="76"/>
      <c r="D26" s="76"/>
      <c r="E26" s="76"/>
      <c r="F26" s="76"/>
    </row>
  </sheetData>
  <mergeCells count="13">
    <mergeCell ref="B19:B21"/>
    <mergeCell ref="B22:B24"/>
    <mergeCell ref="B26:F26"/>
    <mergeCell ref="B9:C10"/>
    <mergeCell ref="D9:D10"/>
    <mergeCell ref="E9:F9"/>
    <mergeCell ref="B16:B18"/>
    <mergeCell ref="C7:F7"/>
    <mergeCell ref="C2:F2"/>
    <mergeCell ref="C3:F3"/>
    <mergeCell ref="C4:F4"/>
    <mergeCell ref="C5:F5"/>
    <mergeCell ref="C6:F6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view="pageBreakPreview" topLeftCell="A13" zoomScale="90" zoomScaleNormal="100" zoomScaleSheetLayoutView="90" workbookViewId="0">
      <selection activeCell="E18" sqref="E18"/>
    </sheetView>
  </sheetViews>
  <sheetFormatPr defaultRowHeight="15" x14ac:dyDescent="0.25"/>
  <cols>
    <col min="2" max="2" width="5.7109375" style="1" customWidth="1"/>
    <col min="3" max="3" width="45.42578125" customWidth="1"/>
    <col min="4" max="4" width="18" customWidth="1"/>
    <col min="5" max="6" width="12.7109375" style="19" customWidth="1"/>
  </cols>
  <sheetData>
    <row r="2" spans="2:6" x14ac:dyDescent="0.25">
      <c r="C2" s="72" t="s">
        <v>7</v>
      </c>
      <c r="D2" s="72"/>
      <c r="E2" s="72"/>
      <c r="F2" s="72"/>
    </row>
    <row r="3" spans="2:6" x14ac:dyDescent="0.25">
      <c r="C3" s="72" t="s">
        <v>8</v>
      </c>
      <c r="D3" s="72"/>
      <c r="E3" s="72"/>
      <c r="F3" s="72"/>
    </row>
    <row r="4" spans="2:6" x14ac:dyDescent="0.25">
      <c r="C4" s="72" t="s">
        <v>9</v>
      </c>
      <c r="D4" s="72"/>
      <c r="E4" s="72"/>
      <c r="F4" s="72"/>
    </row>
    <row r="5" spans="2:6" x14ac:dyDescent="0.25">
      <c r="C5" s="72" t="s">
        <v>138</v>
      </c>
      <c r="D5" s="72"/>
      <c r="E5" s="72"/>
      <c r="F5" s="72"/>
    </row>
    <row r="6" spans="2:6" x14ac:dyDescent="0.25">
      <c r="C6" s="72"/>
      <c r="D6" s="72"/>
      <c r="E6" s="72"/>
      <c r="F6" s="72"/>
    </row>
    <row r="7" spans="2:6" x14ac:dyDescent="0.25">
      <c r="C7" s="72"/>
      <c r="D7" s="72"/>
      <c r="E7" s="72"/>
      <c r="F7" s="72"/>
    </row>
    <row r="9" spans="2:6" ht="35.25" customHeight="1" x14ac:dyDescent="0.25">
      <c r="B9" s="77" t="s">
        <v>2</v>
      </c>
      <c r="C9" s="77"/>
      <c r="D9" s="77" t="s">
        <v>3</v>
      </c>
      <c r="E9" s="78" t="s">
        <v>4</v>
      </c>
      <c r="F9" s="78"/>
    </row>
    <row r="10" spans="2:6" ht="41.25" customHeight="1" x14ac:dyDescent="0.25">
      <c r="B10" s="77"/>
      <c r="C10" s="77"/>
      <c r="D10" s="77"/>
      <c r="E10" s="15" t="s">
        <v>5</v>
      </c>
      <c r="F10" s="15" t="s">
        <v>6</v>
      </c>
    </row>
    <row r="11" spans="2:6" ht="210.75" customHeight="1" x14ac:dyDescent="0.25">
      <c r="B11" s="10" t="s">
        <v>1</v>
      </c>
      <c r="C11" s="11" t="s">
        <v>0</v>
      </c>
      <c r="D11" s="7" t="s">
        <v>10</v>
      </c>
      <c r="E11" s="16">
        <f>E12+E13+E14+E15</f>
        <v>19.692969446002262</v>
      </c>
      <c r="F11" s="17"/>
    </row>
    <row r="12" spans="2:6" ht="60" x14ac:dyDescent="0.25">
      <c r="B12" s="10" t="s">
        <v>12</v>
      </c>
      <c r="C12" s="11" t="s">
        <v>11</v>
      </c>
      <c r="D12" s="7" t="s">
        <v>10</v>
      </c>
      <c r="E12" s="16">
        <v>9.8122221954669104</v>
      </c>
      <c r="F12" s="16"/>
    </row>
    <row r="13" spans="2:6" ht="60" x14ac:dyDescent="0.25">
      <c r="B13" s="10" t="s">
        <v>13</v>
      </c>
      <c r="C13" s="11" t="s">
        <v>16</v>
      </c>
      <c r="D13" s="7" t="s">
        <v>17</v>
      </c>
      <c r="E13" s="16">
        <v>5.4007261590615068</v>
      </c>
      <c r="F13" s="16"/>
    </row>
    <row r="14" spans="2:6" ht="90" x14ac:dyDescent="0.25">
      <c r="B14" s="10" t="s">
        <v>14</v>
      </c>
      <c r="C14" s="11" t="s">
        <v>18</v>
      </c>
      <c r="D14" s="7" t="s">
        <v>17</v>
      </c>
      <c r="E14" s="16">
        <v>0</v>
      </c>
      <c r="F14" s="16"/>
    </row>
    <row r="15" spans="2:6" ht="105" x14ac:dyDescent="0.25">
      <c r="B15" s="10" t="s">
        <v>15</v>
      </c>
      <c r="C15" s="11" t="s">
        <v>19</v>
      </c>
      <c r="D15" s="7" t="s">
        <v>10</v>
      </c>
      <c r="E15" s="16">
        <v>4.4800210914738452</v>
      </c>
      <c r="F15" s="16"/>
    </row>
    <row r="16" spans="2:6" ht="150" x14ac:dyDescent="0.25">
      <c r="B16" s="73" t="s">
        <v>20</v>
      </c>
      <c r="C16" s="9" t="s">
        <v>21</v>
      </c>
      <c r="D16" s="7" t="s">
        <v>17</v>
      </c>
      <c r="E16" s="16"/>
      <c r="F16" s="16"/>
    </row>
    <row r="17" spans="2:6" x14ac:dyDescent="0.25">
      <c r="B17" s="74"/>
      <c r="C17" s="12" t="s">
        <v>122</v>
      </c>
      <c r="D17" s="7" t="str">
        <f>D16</f>
        <v>рублей/км</v>
      </c>
      <c r="E17" s="16">
        <v>0</v>
      </c>
      <c r="F17" s="16"/>
    </row>
    <row r="18" spans="2:6" x14ac:dyDescent="0.25">
      <c r="B18" s="75"/>
      <c r="C18" s="13" t="s">
        <v>123</v>
      </c>
      <c r="D18" s="7" t="str">
        <f>D17</f>
        <v>рублей/км</v>
      </c>
      <c r="E18" s="18">
        <v>119789.76870047032</v>
      </c>
      <c r="F18" s="16"/>
    </row>
    <row r="19" spans="2:6" ht="150" x14ac:dyDescent="0.25">
      <c r="B19" s="73" t="s">
        <v>23</v>
      </c>
      <c r="C19" s="9" t="s">
        <v>22</v>
      </c>
      <c r="D19" s="7" t="s">
        <v>17</v>
      </c>
      <c r="E19" s="16"/>
      <c r="F19" s="16"/>
    </row>
    <row r="20" spans="2:6" x14ac:dyDescent="0.25">
      <c r="B20" s="74"/>
      <c r="C20" s="12" t="s">
        <v>122</v>
      </c>
      <c r="D20" s="7" t="str">
        <f>D19</f>
        <v>рублей/км</v>
      </c>
      <c r="E20" s="16">
        <v>0</v>
      </c>
      <c r="F20" s="16"/>
    </row>
    <row r="21" spans="2:6" x14ac:dyDescent="0.25">
      <c r="B21" s="75"/>
      <c r="C21" s="13" t="s">
        <v>123</v>
      </c>
      <c r="D21" s="7" t="str">
        <f>D20</f>
        <v>рублей/км</v>
      </c>
      <c r="E21" s="16">
        <v>542137.35570439114</v>
      </c>
      <c r="F21" s="16"/>
    </row>
    <row r="22" spans="2:6" ht="135" x14ac:dyDescent="0.25">
      <c r="B22" s="73" t="s">
        <v>25</v>
      </c>
      <c r="C22" s="11" t="s">
        <v>24</v>
      </c>
      <c r="D22" s="7" t="s">
        <v>10</v>
      </c>
      <c r="E22" s="16"/>
      <c r="F22" s="16"/>
    </row>
    <row r="23" spans="2:6" x14ac:dyDescent="0.25">
      <c r="B23" s="74"/>
      <c r="C23" s="12" t="s">
        <v>122</v>
      </c>
      <c r="D23" s="7" t="str">
        <f>D22</f>
        <v>рублей/кВт</v>
      </c>
      <c r="E23" s="16">
        <v>0</v>
      </c>
      <c r="F23" s="16"/>
    </row>
    <row r="24" spans="2:6" x14ac:dyDescent="0.25">
      <c r="B24" s="75"/>
      <c r="C24" s="13" t="s">
        <v>123</v>
      </c>
      <c r="D24" s="7" t="str">
        <f>D23</f>
        <v>рублей/кВт</v>
      </c>
      <c r="E24" s="16">
        <v>0</v>
      </c>
      <c r="F24" s="16"/>
    </row>
    <row r="26" spans="2:6" ht="48" customHeight="1" x14ac:dyDescent="0.25">
      <c r="B26" s="76" t="s">
        <v>26</v>
      </c>
      <c r="C26" s="76"/>
      <c r="D26" s="76"/>
      <c r="E26" s="76"/>
      <c r="F26" s="76"/>
    </row>
  </sheetData>
  <mergeCells count="13">
    <mergeCell ref="B19:B21"/>
    <mergeCell ref="B22:B24"/>
    <mergeCell ref="B26:F26"/>
    <mergeCell ref="B9:C10"/>
    <mergeCell ref="D9:D10"/>
    <mergeCell ref="E9:F9"/>
    <mergeCell ref="B16:B18"/>
    <mergeCell ref="C7:F7"/>
    <mergeCell ref="C2:F2"/>
    <mergeCell ref="C3:F3"/>
    <mergeCell ref="C4:F4"/>
    <mergeCell ref="C5:F5"/>
    <mergeCell ref="C6:F6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7"/>
  <sheetViews>
    <sheetView view="pageBreakPreview" zoomScaleNormal="100" zoomScaleSheetLayoutView="100" workbookViewId="0">
      <selection activeCell="K13" sqref="K13"/>
    </sheetView>
  </sheetViews>
  <sheetFormatPr defaultRowHeight="16.5" x14ac:dyDescent="0.3"/>
  <cols>
    <col min="1" max="1" width="9.140625" style="29"/>
    <col min="2" max="2" width="5.7109375" style="49" customWidth="1"/>
    <col min="3" max="3" width="56.7109375" style="29" customWidth="1"/>
    <col min="4" max="4" width="15.42578125" style="45" customWidth="1"/>
    <col min="5" max="5" width="15.140625" style="45" customWidth="1"/>
    <col min="6" max="6" width="13.7109375" style="45" customWidth="1"/>
    <col min="7" max="16384" width="9.140625" style="29"/>
  </cols>
  <sheetData>
    <row r="2" spans="2:6" x14ac:dyDescent="0.3">
      <c r="B2" s="63" t="s">
        <v>48</v>
      </c>
      <c r="C2" s="63"/>
      <c r="D2" s="63"/>
      <c r="E2" s="63"/>
      <c r="F2" s="63"/>
    </row>
    <row r="3" spans="2:6" x14ac:dyDescent="0.3">
      <c r="B3" s="63" t="s">
        <v>146</v>
      </c>
      <c r="C3" s="63"/>
      <c r="D3" s="63"/>
      <c r="E3" s="63"/>
      <c r="F3" s="63"/>
    </row>
    <row r="4" spans="2:6" ht="115.5" customHeight="1" x14ac:dyDescent="0.3">
      <c r="B4" s="81" t="s">
        <v>27</v>
      </c>
      <c r="C4" s="81"/>
      <c r="D4" s="46" t="s">
        <v>28</v>
      </c>
      <c r="E4" s="46" t="s">
        <v>29</v>
      </c>
      <c r="F4" s="46" t="s">
        <v>30</v>
      </c>
    </row>
    <row r="5" spans="2:6" ht="30.75" customHeight="1" x14ac:dyDescent="0.3">
      <c r="B5" s="80" t="s">
        <v>31</v>
      </c>
      <c r="C5" s="36" t="s">
        <v>37</v>
      </c>
      <c r="D5" s="47"/>
      <c r="E5" s="48"/>
      <c r="F5" s="48"/>
    </row>
    <row r="6" spans="2:6" x14ac:dyDescent="0.3">
      <c r="B6" s="80"/>
      <c r="C6" s="40" t="s">
        <v>5</v>
      </c>
      <c r="D6" s="47"/>
      <c r="E6" s="48"/>
      <c r="F6" s="47"/>
    </row>
    <row r="7" spans="2:6" x14ac:dyDescent="0.3">
      <c r="B7" s="80"/>
      <c r="C7" s="40" t="s">
        <v>6</v>
      </c>
      <c r="D7" s="47"/>
      <c r="E7" s="48"/>
      <c r="F7" s="48"/>
    </row>
    <row r="8" spans="2:6" ht="33" x14ac:dyDescent="0.3">
      <c r="B8" s="37" t="s">
        <v>32</v>
      </c>
      <c r="C8" s="40" t="s">
        <v>38</v>
      </c>
      <c r="D8" s="47"/>
      <c r="E8" s="48"/>
      <c r="F8" s="48"/>
    </row>
    <row r="9" spans="2:6" ht="33" x14ac:dyDescent="0.3">
      <c r="B9" s="80" t="s">
        <v>33</v>
      </c>
      <c r="C9" s="36" t="s">
        <v>39</v>
      </c>
      <c r="D9" s="47"/>
      <c r="E9" s="48"/>
      <c r="F9" s="48"/>
    </row>
    <row r="10" spans="2:6" x14ac:dyDescent="0.3">
      <c r="B10" s="80"/>
      <c r="C10" s="40" t="s">
        <v>40</v>
      </c>
      <c r="D10" s="47"/>
      <c r="E10" s="48"/>
      <c r="F10" s="47"/>
    </row>
    <row r="11" spans="2:6" x14ac:dyDescent="0.3">
      <c r="B11" s="80"/>
      <c r="C11" s="40" t="s">
        <v>41</v>
      </c>
      <c r="D11" s="47"/>
      <c r="E11" s="48"/>
      <c r="F11" s="48"/>
    </row>
    <row r="12" spans="2:6" x14ac:dyDescent="0.3">
      <c r="B12" s="80"/>
      <c r="C12" s="40" t="s">
        <v>42</v>
      </c>
      <c r="D12" s="47"/>
      <c r="E12" s="48"/>
      <c r="F12" s="48"/>
    </row>
    <row r="13" spans="2:6" ht="49.5" x14ac:dyDescent="0.3">
      <c r="B13" s="80"/>
      <c r="C13" s="40" t="s">
        <v>43</v>
      </c>
      <c r="D13" s="47"/>
      <c r="E13" s="48"/>
      <c r="F13" s="48"/>
    </row>
    <row r="14" spans="2:6" ht="30.75" customHeight="1" x14ac:dyDescent="0.3">
      <c r="B14" s="80"/>
      <c r="C14" s="40" t="s">
        <v>44</v>
      </c>
      <c r="D14" s="47"/>
      <c r="E14" s="48"/>
      <c r="F14" s="48"/>
    </row>
    <row r="15" spans="2:6" ht="33" x14ac:dyDescent="0.3">
      <c r="B15" s="80" t="s">
        <v>34</v>
      </c>
      <c r="C15" s="36" t="s">
        <v>45</v>
      </c>
      <c r="D15" s="47"/>
      <c r="E15" s="48"/>
      <c r="F15" s="48"/>
    </row>
    <row r="16" spans="2:6" x14ac:dyDescent="0.3">
      <c r="B16" s="80"/>
      <c r="C16" s="40" t="s">
        <v>5</v>
      </c>
      <c r="D16" s="47"/>
      <c r="E16" s="48"/>
      <c r="F16" s="47"/>
    </row>
    <row r="17" spans="2:6" x14ac:dyDescent="0.3">
      <c r="B17" s="80"/>
      <c r="C17" s="40" t="s">
        <v>6</v>
      </c>
      <c r="D17" s="47"/>
      <c r="E17" s="48"/>
      <c r="F17" s="48"/>
    </row>
    <row r="18" spans="2:6" ht="58.5" customHeight="1" x14ac:dyDescent="0.3">
      <c r="B18" s="80" t="s">
        <v>35</v>
      </c>
      <c r="C18" s="40" t="s">
        <v>46</v>
      </c>
      <c r="D18" s="47"/>
      <c r="E18" s="48"/>
      <c r="F18" s="48"/>
    </row>
    <row r="19" spans="2:6" x14ac:dyDescent="0.3">
      <c r="B19" s="80"/>
      <c r="C19" s="40" t="s">
        <v>5</v>
      </c>
      <c r="D19" s="47"/>
      <c r="E19" s="48"/>
      <c r="F19" s="48"/>
    </row>
    <row r="20" spans="2:6" x14ac:dyDescent="0.3">
      <c r="B20" s="80"/>
      <c r="C20" s="40" t="s">
        <v>6</v>
      </c>
      <c r="D20" s="47"/>
      <c r="E20" s="48"/>
      <c r="F20" s="48"/>
    </row>
    <row r="21" spans="2:6" ht="82.5" x14ac:dyDescent="0.3">
      <c r="B21" s="80" t="s">
        <v>36</v>
      </c>
      <c r="C21" s="36" t="s">
        <v>47</v>
      </c>
      <c r="D21" s="47"/>
      <c r="E21" s="48"/>
      <c r="F21" s="48"/>
    </row>
    <row r="22" spans="2:6" x14ac:dyDescent="0.3">
      <c r="B22" s="80"/>
      <c r="C22" s="40" t="s">
        <v>5</v>
      </c>
      <c r="D22" s="47"/>
      <c r="E22" s="48"/>
      <c r="F22" s="47"/>
    </row>
    <row r="23" spans="2:6" x14ac:dyDescent="0.3">
      <c r="B23" s="80"/>
      <c r="C23" s="40" t="s">
        <v>6</v>
      </c>
      <c r="D23" s="47"/>
      <c r="E23" s="48"/>
      <c r="F23" s="48"/>
    </row>
    <row r="25" spans="2:6" ht="42" customHeight="1" x14ac:dyDescent="0.3">
      <c r="B25" s="79" t="s">
        <v>49</v>
      </c>
      <c r="C25" s="79"/>
      <c r="D25" s="79"/>
      <c r="E25" s="79"/>
      <c r="F25" s="79"/>
    </row>
    <row r="26" spans="2:6" x14ac:dyDescent="0.3">
      <c r="B26" s="30" t="s">
        <v>144</v>
      </c>
      <c r="D26" s="29"/>
      <c r="E26" s="29"/>
      <c r="F26" s="29"/>
    </row>
    <row r="27" spans="2:6" ht="23.25" customHeight="1" x14ac:dyDescent="0.3">
      <c r="B27" s="66" t="s">
        <v>147</v>
      </c>
      <c r="C27" s="66"/>
      <c r="D27" s="66"/>
      <c r="E27" s="66"/>
      <c r="F27" s="66"/>
    </row>
  </sheetData>
  <mergeCells count="10">
    <mergeCell ref="B27:F27"/>
    <mergeCell ref="B2:F2"/>
    <mergeCell ref="B3:F3"/>
    <mergeCell ref="B25:F25"/>
    <mergeCell ref="B15:B17"/>
    <mergeCell ref="B18:B20"/>
    <mergeCell ref="B21:B23"/>
    <mergeCell ref="B4:C4"/>
    <mergeCell ref="B5:B7"/>
    <mergeCell ref="B9:B14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view="pageBreakPreview" topLeftCell="A7" zoomScaleNormal="100" zoomScaleSheetLayoutView="100" workbookViewId="0">
      <selection activeCell="L12" sqref="L12"/>
    </sheetView>
  </sheetViews>
  <sheetFormatPr defaultRowHeight="15" x14ac:dyDescent="0.25"/>
  <cols>
    <col min="2" max="2" width="5.7109375" style="6" customWidth="1"/>
    <col min="3" max="3" width="41.28515625" customWidth="1"/>
    <col min="4" max="4" width="15.42578125" style="19" customWidth="1"/>
    <col min="5" max="5" width="15.140625" style="19" customWidth="1"/>
    <col min="6" max="6" width="13.7109375" style="19" customWidth="1"/>
  </cols>
  <sheetData>
    <row r="2" spans="2:9" x14ac:dyDescent="0.25">
      <c r="B2" s="72" t="s">
        <v>48</v>
      </c>
      <c r="C2" s="72"/>
      <c r="D2" s="72"/>
      <c r="E2" s="72"/>
      <c r="F2" s="72"/>
    </row>
    <row r="3" spans="2:9" x14ac:dyDescent="0.25">
      <c r="B3" s="72" t="s">
        <v>124</v>
      </c>
      <c r="C3" s="72"/>
      <c r="D3" s="72"/>
      <c r="E3" s="72"/>
      <c r="F3" s="72"/>
    </row>
    <row r="4" spans="2:9" ht="115.5" customHeight="1" x14ac:dyDescent="0.25">
      <c r="B4" s="84" t="s">
        <v>27</v>
      </c>
      <c r="C4" s="84"/>
      <c r="D4" s="20" t="s">
        <v>28</v>
      </c>
      <c r="E4" s="20" t="s">
        <v>29</v>
      </c>
      <c r="F4" s="20" t="s">
        <v>30</v>
      </c>
    </row>
    <row r="5" spans="2:9" ht="30.75" customHeight="1" x14ac:dyDescent="0.25">
      <c r="B5" s="82" t="s">
        <v>31</v>
      </c>
      <c r="C5" s="11" t="s">
        <v>37</v>
      </c>
      <c r="D5" s="21"/>
      <c r="E5" s="23"/>
      <c r="F5" s="23"/>
    </row>
    <row r="6" spans="2:9" x14ac:dyDescent="0.25">
      <c r="B6" s="82"/>
      <c r="C6" s="9" t="s">
        <v>5</v>
      </c>
      <c r="D6" s="21">
        <v>333918</v>
      </c>
      <c r="E6" s="24">
        <v>7339</v>
      </c>
      <c r="F6" s="25">
        <f>D6/E6</f>
        <v>45.499114320752149</v>
      </c>
    </row>
    <row r="7" spans="2:9" x14ac:dyDescent="0.25">
      <c r="B7" s="82"/>
      <c r="C7" s="9" t="s">
        <v>6</v>
      </c>
      <c r="D7" s="21"/>
      <c r="E7" s="24"/>
      <c r="F7" s="24"/>
    </row>
    <row r="8" spans="2:9" ht="45" x14ac:dyDescent="0.25">
      <c r="B8" s="7" t="s">
        <v>32</v>
      </c>
      <c r="C8" s="9" t="s">
        <v>38</v>
      </c>
      <c r="D8" s="21">
        <v>0</v>
      </c>
      <c r="E8" s="24">
        <v>0</v>
      </c>
      <c r="F8" s="24">
        <v>0</v>
      </c>
    </row>
    <row r="9" spans="2:9" ht="45" x14ac:dyDescent="0.25">
      <c r="B9" s="82" t="s">
        <v>33</v>
      </c>
      <c r="C9" s="11" t="s">
        <v>39</v>
      </c>
      <c r="D9" s="21">
        <f>D10+D11+D12+D13+D14</f>
        <v>0</v>
      </c>
      <c r="E9" s="21">
        <f>E10+E11+E12+E13+E14</f>
        <v>0</v>
      </c>
      <c r="F9" s="22">
        <v>0</v>
      </c>
    </row>
    <row r="10" spans="2:9" x14ac:dyDescent="0.25">
      <c r="B10" s="82"/>
      <c r="C10" s="9" t="s">
        <v>40</v>
      </c>
      <c r="D10" s="21">
        <v>0</v>
      </c>
      <c r="E10" s="22">
        <v>0</v>
      </c>
      <c r="F10" s="22">
        <v>0</v>
      </c>
    </row>
    <row r="11" spans="2:9" x14ac:dyDescent="0.25">
      <c r="B11" s="82"/>
      <c r="C11" s="9" t="s">
        <v>41</v>
      </c>
      <c r="D11" s="21">
        <v>0</v>
      </c>
      <c r="E11" s="24">
        <v>0</v>
      </c>
      <c r="F11" s="24">
        <v>0</v>
      </c>
    </row>
    <row r="12" spans="2:9" x14ac:dyDescent="0.25">
      <c r="B12" s="82"/>
      <c r="C12" s="9" t="s">
        <v>42</v>
      </c>
      <c r="D12" s="21">
        <v>0</v>
      </c>
      <c r="E12" s="24">
        <v>0</v>
      </c>
      <c r="F12" s="24">
        <v>0</v>
      </c>
    </row>
    <row r="13" spans="2:9" ht="58.5" customHeight="1" x14ac:dyDescent="0.25">
      <c r="B13" s="82"/>
      <c r="C13" s="9" t="s">
        <v>43</v>
      </c>
      <c r="D13" s="21">
        <v>0</v>
      </c>
      <c r="E13" s="24">
        <v>0</v>
      </c>
      <c r="F13" s="24">
        <v>0</v>
      </c>
    </row>
    <row r="14" spans="2:9" ht="30.75" customHeight="1" x14ac:dyDescent="0.25">
      <c r="B14" s="82"/>
      <c r="C14" s="9" t="s">
        <v>44</v>
      </c>
      <c r="D14" s="21">
        <v>0</v>
      </c>
      <c r="E14" s="24">
        <v>0</v>
      </c>
      <c r="F14" s="24">
        <v>0</v>
      </c>
      <c r="I14" s="5"/>
    </row>
    <row r="15" spans="2:9" ht="45" x14ac:dyDescent="0.25">
      <c r="B15" s="82" t="s">
        <v>34</v>
      </c>
      <c r="C15" s="11" t="s">
        <v>45</v>
      </c>
      <c r="D15" s="21"/>
      <c r="E15" s="24"/>
      <c r="F15" s="24"/>
    </row>
    <row r="16" spans="2:9" x14ac:dyDescent="0.25">
      <c r="B16" s="82"/>
      <c r="C16" s="9" t="s">
        <v>5</v>
      </c>
      <c r="D16" s="21">
        <v>203862</v>
      </c>
      <c r="E16" s="24">
        <v>7339</v>
      </c>
      <c r="F16" s="25">
        <f>D16/E16</f>
        <v>27.777898896307399</v>
      </c>
    </row>
    <row r="17" spans="2:6" x14ac:dyDescent="0.25">
      <c r="B17" s="82"/>
      <c r="C17" s="9" t="s">
        <v>6</v>
      </c>
      <c r="D17" s="21"/>
      <c r="E17" s="24"/>
      <c r="F17" s="24"/>
    </row>
    <row r="18" spans="2:6" ht="58.5" customHeight="1" x14ac:dyDescent="0.25">
      <c r="B18" s="82" t="s">
        <v>35</v>
      </c>
      <c r="C18" s="9" t="s">
        <v>46</v>
      </c>
      <c r="D18" s="21"/>
      <c r="E18" s="24"/>
      <c r="F18" s="24"/>
    </row>
    <row r="19" spans="2:6" x14ac:dyDescent="0.25">
      <c r="B19" s="82"/>
      <c r="C19" s="9" t="s">
        <v>5</v>
      </c>
      <c r="D19" s="21">
        <v>0</v>
      </c>
      <c r="E19" s="24">
        <v>0</v>
      </c>
      <c r="F19" s="24">
        <v>0</v>
      </c>
    </row>
    <row r="20" spans="2:6" x14ac:dyDescent="0.25">
      <c r="B20" s="82"/>
      <c r="C20" s="9" t="s">
        <v>6</v>
      </c>
      <c r="D20" s="21"/>
      <c r="E20" s="24"/>
      <c r="F20" s="24"/>
    </row>
    <row r="21" spans="2:6" ht="120.75" customHeight="1" x14ac:dyDescent="0.25">
      <c r="B21" s="82" t="s">
        <v>36</v>
      </c>
      <c r="C21" s="11" t="s">
        <v>47</v>
      </c>
      <c r="D21" s="21"/>
      <c r="E21" s="24"/>
      <c r="F21" s="24"/>
    </row>
    <row r="22" spans="2:6" x14ac:dyDescent="0.25">
      <c r="B22" s="82"/>
      <c r="C22" s="9" t="s">
        <v>5</v>
      </c>
      <c r="D22" s="21">
        <v>181664</v>
      </c>
      <c r="E22" s="24">
        <f>E16</f>
        <v>7339</v>
      </c>
      <c r="F22" s="25">
        <f>D22/E22</f>
        <v>24.753236135713312</v>
      </c>
    </row>
    <row r="23" spans="2:6" x14ac:dyDescent="0.25">
      <c r="B23" s="82"/>
      <c r="C23" s="9" t="s">
        <v>6</v>
      </c>
      <c r="D23" s="21"/>
      <c r="E23" s="22"/>
      <c r="F23" s="22"/>
    </row>
    <row r="25" spans="2:6" ht="42" customHeight="1" x14ac:dyDescent="0.25">
      <c r="B25" s="83" t="s">
        <v>49</v>
      </c>
      <c r="C25" s="83"/>
      <c r="D25" s="83"/>
      <c r="E25" s="83"/>
      <c r="F25" s="83"/>
    </row>
  </sheetData>
  <mergeCells count="9">
    <mergeCell ref="B18:B20"/>
    <mergeCell ref="B21:B23"/>
    <mergeCell ref="B25:F25"/>
    <mergeCell ref="B2:F2"/>
    <mergeCell ref="B3:F3"/>
    <mergeCell ref="B4:C4"/>
    <mergeCell ref="B5:B7"/>
    <mergeCell ref="B9:B14"/>
    <mergeCell ref="B15:B17"/>
  </mergeCells>
  <pageMargins left="0.7" right="0.7" top="0.75" bottom="0.75" header="0.3" footer="0.3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view="pageBreakPreview" zoomScaleNormal="100" zoomScaleSheetLayoutView="100" workbookViewId="0">
      <selection activeCell="J12" sqref="J12:K12"/>
    </sheetView>
  </sheetViews>
  <sheetFormatPr defaultRowHeight="15" x14ac:dyDescent="0.25"/>
  <cols>
    <col min="2" max="2" width="5.7109375" style="6" customWidth="1"/>
    <col min="3" max="3" width="41.28515625" customWidth="1"/>
    <col min="4" max="4" width="15.42578125" style="27" customWidth="1"/>
    <col min="5" max="5" width="15.140625" style="27" customWidth="1"/>
    <col min="6" max="6" width="13.7109375" style="27" customWidth="1"/>
  </cols>
  <sheetData>
    <row r="2" spans="2:6" x14ac:dyDescent="0.25">
      <c r="B2" s="72" t="s">
        <v>48</v>
      </c>
      <c r="C2" s="72"/>
      <c r="D2" s="72"/>
      <c r="E2" s="72"/>
      <c r="F2" s="72"/>
    </row>
    <row r="3" spans="2:6" x14ac:dyDescent="0.25">
      <c r="B3" s="72" t="s">
        <v>125</v>
      </c>
      <c r="C3" s="72"/>
      <c r="D3" s="72"/>
      <c r="E3" s="72"/>
      <c r="F3" s="72"/>
    </row>
    <row r="4" spans="2:6" ht="115.5" customHeight="1" x14ac:dyDescent="0.25">
      <c r="B4" s="84" t="s">
        <v>27</v>
      </c>
      <c r="C4" s="84"/>
      <c r="D4" s="26" t="s">
        <v>28</v>
      </c>
      <c r="E4" s="26" t="s">
        <v>29</v>
      </c>
      <c r="F4" s="26" t="s">
        <v>30</v>
      </c>
    </row>
    <row r="5" spans="2:6" ht="30.75" customHeight="1" x14ac:dyDescent="0.25">
      <c r="B5" s="82" t="s">
        <v>31</v>
      </c>
      <c r="C5" s="11" t="s">
        <v>37</v>
      </c>
      <c r="D5" s="25"/>
      <c r="E5" s="24"/>
      <c r="F5" s="24"/>
    </row>
    <row r="6" spans="2:6" x14ac:dyDescent="0.25">
      <c r="B6" s="82"/>
      <c r="C6" s="9" t="s">
        <v>5</v>
      </c>
      <c r="D6" s="25">
        <v>34712.371386830106</v>
      </c>
      <c r="E6" s="24">
        <v>3537.6666666666665</v>
      </c>
      <c r="F6" s="25">
        <f>D6/E6</f>
        <v>9.8122221954669104</v>
      </c>
    </row>
    <row r="7" spans="2:6" x14ac:dyDescent="0.25">
      <c r="B7" s="82"/>
      <c r="C7" s="9" t="s">
        <v>6</v>
      </c>
      <c r="D7" s="25"/>
      <c r="E7" s="24"/>
      <c r="F7" s="24"/>
    </row>
    <row r="8" spans="2:6" ht="45" x14ac:dyDescent="0.25">
      <c r="B8" s="7" t="s">
        <v>32</v>
      </c>
      <c r="C8" s="9" t="s">
        <v>38</v>
      </c>
      <c r="D8" s="25">
        <v>0</v>
      </c>
      <c r="E8" s="24">
        <v>0</v>
      </c>
      <c r="F8" s="24">
        <v>0</v>
      </c>
    </row>
    <row r="9" spans="2:6" ht="45" x14ac:dyDescent="0.25">
      <c r="B9" s="82" t="s">
        <v>33</v>
      </c>
      <c r="C9" s="11" t="s">
        <v>39</v>
      </c>
      <c r="D9" s="25">
        <v>0</v>
      </c>
      <c r="E9" s="25">
        <v>0</v>
      </c>
      <c r="F9" s="24">
        <v>0</v>
      </c>
    </row>
    <row r="10" spans="2:6" x14ac:dyDescent="0.25">
      <c r="B10" s="82"/>
      <c r="C10" s="9" t="s">
        <v>40</v>
      </c>
      <c r="D10" s="25">
        <v>185925.7</v>
      </c>
      <c r="E10" s="24">
        <v>300</v>
      </c>
      <c r="F10" s="24">
        <f>D10/E10</f>
        <v>619.75233333333335</v>
      </c>
    </row>
    <row r="11" spans="2:6" x14ac:dyDescent="0.25">
      <c r="B11" s="82"/>
      <c r="C11" s="9" t="s">
        <v>41</v>
      </c>
      <c r="D11" s="25">
        <v>11858441.449999999</v>
      </c>
      <c r="E11" s="24">
        <v>300</v>
      </c>
      <c r="F11" s="24">
        <f>D11/E11</f>
        <v>39528.138166666664</v>
      </c>
    </row>
    <row r="12" spans="2:6" x14ac:dyDescent="0.25">
      <c r="B12" s="82"/>
      <c r="C12" s="9" t="s">
        <v>42</v>
      </c>
      <c r="D12" s="25">
        <v>0</v>
      </c>
      <c r="E12" s="24">
        <v>0</v>
      </c>
      <c r="F12" s="24">
        <v>0</v>
      </c>
    </row>
    <row r="13" spans="2:6" ht="58.5" customHeight="1" x14ac:dyDescent="0.25">
      <c r="B13" s="82"/>
      <c r="C13" s="9" t="s">
        <v>43</v>
      </c>
      <c r="D13" s="25">
        <v>0</v>
      </c>
      <c r="E13" s="24">
        <v>0</v>
      </c>
      <c r="F13" s="24">
        <v>0</v>
      </c>
    </row>
    <row r="14" spans="2:6" ht="30.75" customHeight="1" x14ac:dyDescent="0.25">
      <c r="B14" s="82"/>
      <c r="C14" s="9" t="s">
        <v>44</v>
      </c>
      <c r="D14" s="25">
        <v>0</v>
      </c>
      <c r="E14" s="24">
        <v>0</v>
      </c>
      <c r="F14" s="24">
        <v>0</v>
      </c>
    </row>
    <row r="15" spans="2:6" ht="45" x14ac:dyDescent="0.25">
      <c r="B15" s="82" t="s">
        <v>34</v>
      </c>
      <c r="C15" s="11" t="s">
        <v>45</v>
      </c>
      <c r="D15" s="25"/>
      <c r="E15" s="24"/>
      <c r="F15" s="24"/>
    </row>
    <row r="16" spans="2:6" x14ac:dyDescent="0.25">
      <c r="B16" s="82"/>
      <c r="C16" s="9" t="s">
        <v>5</v>
      </c>
      <c r="D16" s="25">
        <v>19105.968908706589</v>
      </c>
      <c r="E16" s="24">
        <f>E6</f>
        <v>3537.6666666666665</v>
      </c>
      <c r="F16" s="28">
        <f>D16/E16</f>
        <v>5.4007261590615068</v>
      </c>
    </row>
    <row r="17" spans="2:6" x14ac:dyDescent="0.25">
      <c r="B17" s="82"/>
      <c r="C17" s="9" t="s">
        <v>6</v>
      </c>
      <c r="D17" s="25"/>
      <c r="E17" s="24"/>
      <c r="F17" s="24"/>
    </row>
    <row r="18" spans="2:6" ht="58.5" customHeight="1" x14ac:dyDescent="0.25">
      <c r="B18" s="82" t="s">
        <v>35</v>
      </c>
      <c r="C18" s="9" t="s">
        <v>46</v>
      </c>
      <c r="D18" s="25"/>
      <c r="E18" s="24"/>
      <c r="F18" s="24"/>
    </row>
    <row r="19" spans="2:6" x14ac:dyDescent="0.25">
      <c r="B19" s="82"/>
      <c r="C19" s="9" t="s">
        <v>5</v>
      </c>
      <c r="D19" s="25">
        <v>0</v>
      </c>
      <c r="E19" s="24">
        <v>0</v>
      </c>
      <c r="F19" s="24">
        <v>0</v>
      </c>
    </row>
    <row r="20" spans="2:6" x14ac:dyDescent="0.25">
      <c r="B20" s="82"/>
      <c r="C20" s="9" t="s">
        <v>6</v>
      </c>
      <c r="D20" s="25"/>
      <c r="E20" s="24"/>
      <c r="F20" s="24"/>
    </row>
    <row r="21" spans="2:6" ht="120.75" customHeight="1" x14ac:dyDescent="0.25">
      <c r="B21" s="82" t="s">
        <v>36</v>
      </c>
      <c r="C21" s="11" t="s">
        <v>47</v>
      </c>
      <c r="D21" s="25"/>
      <c r="E21" s="24"/>
      <c r="F21" s="24"/>
    </row>
    <row r="22" spans="2:6" x14ac:dyDescent="0.25">
      <c r="B22" s="82"/>
      <c r="C22" s="9" t="s">
        <v>5</v>
      </c>
      <c r="D22" s="25">
        <v>15848.821281270639</v>
      </c>
      <c r="E22" s="24">
        <f>E16</f>
        <v>3537.6666666666665</v>
      </c>
      <c r="F22" s="24">
        <f>D22/E22</f>
        <v>4.4800210914738452</v>
      </c>
    </row>
    <row r="23" spans="2:6" x14ac:dyDescent="0.25">
      <c r="B23" s="82"/>
      <c r="C23" s="9" t="s">
        <v>6</v>
      </c>
      <c r="D23" s="25"/>
      <c r="E23" s="24"/>
      <c r="F23" s="24"/>
    </row>
    <row r="25" spans="2:6" ht="42" customHeight="1" x14ac:dyDescent="0.25">
      <c r="B25" s="83" t="s">
        <v>49</v>
      </c>
      <c r="C25" s="83"/>
      <c r="D25" s="83"/>
      <c r="E25" s="83"/>
      <c r="F25" s="83"/>
    </row>
  </sheetData>
  <mergeCells count="9">
    <mergeCell ref="B18:B20"/>
    <mergeCell ref="B21:B23"/>
    <mergeCell ref="B25:F25"/>
    <mergeCell ref="B2:F2"/>
    <mergeCell ref="B3:F3"/>
    <mergeCell ref="B4:C4"/>
    <mergeCell ref="B5:B7"/>
    <mergeCell ref="B9:B14"/>
    <mergeCell ref="B15:B17"/>
  </mergeCells>
  <pageMargins left="0.7" right="0.7" top="0.75" bottom="0.75" header="0.3" footer="0.3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abSelected="1" view="pageBreakPreview" topLeftCell="A7" zoomScaleNormal="100" zoomScaleSheetLayoutView="100" workbookViewId="0">
      <selection activeCell="I32" sqref="I32"/>
    </sheetView>
  </sheetViews>
  <sheetFormatPr defaultRowHeight="16.5" x14ac:dyDescent="0.3"/>
  <cols>
    <col min="1" max="1" width="9.140625" style="29"/>
    <col min="2" max="2" width="5.7109375" style="29" customWidth="1"/>
    <col min="3" max="3" width="44.28515625" style="29" customWidth="1"/>
    <col min="4" max="4" width="15.7109375" style="50" customWidth="1"/>
    <col min="5" max="5" width="15.7109375" style="45" customWidth="1"/>
    <col min="6" max="16384" width="9.140625" style="29"/>
  </cols>
  <sheetData>
    <row r="2" spans="2:5" x14ac:dyDescent="0.3">
      <c r="B2" s="63" t="s">
        <v>51</v>
      </c>
      <c r="C2" s="63"/>
      <c r="D2" s="63"/>
      <c r="E2" s="63"/>
    </row>
    <row r="3" spans="2:5" x14ac:dyDescent="0.3">
      <c r="B3" s="63" t="s">
        <v>52</v>
      </c>
      <c r="C3" s="63"/>
      <c r="D3" s="63"/>
      <c r="E3" s="63"/>
    </row>
    <row r="4" spans="2:5" x14ac:dyDescent="0.3">
      <c r="B4" s="63" t="s">
        <v>53</v>
      </c>
      <c r="C4" s="63"/>
      <c r="D4" s="63"/>
      <c r="E4" s="63"/>
    </row>
    <row r="5" spans="2:5" x14ac:dyDescent="0.3">
      <c r="E5" s="51" t="s">
        <v>54</v>
      </c>
    </row>
    <row r="6" spans="2:5" ht="49.5" x14ac:dyDescent="0.3">
      <c r="B6" s="81" t="s">
        <v>50</v>
      </c>
      <c r="C6" s="81"/>
      <c r="D6" s="52" t="s">
        <v>140</v>
      </c>
      <c r="E6" s="46" t="s">
        <v>141</v>
      </c>
    </row>
    <row r="7" spans="2:5" ht="30.75" customHeight="1" x14ac:dyDescent="0.3">
      <c r="B7" s="80" t="s">
        <v>31</v>
      </c>
      <c r="C7" s="36" t="s">
        <v>55</v>
      </c>
      <c r="D7" s="53">
        <f>D8+D9+D10+D11+D12+D21+D13</f>
        <v>7096.5</v>
      </c>
      <c r="E7" s="54">
        <f>E8+E9+E10+E11+E12+E21+E13</f>
        <v>7422.9390000000003</v>
      </c>
    </row>
    <row r="8" spans="2:5" x14ac:dyDescent="0.3">
      <c r="B8" s="80"/>
      <c r="C8" s="55" t="s">
        <v>56</v>
      </c>
      <c r="D8" s="53"/>
      <c r="E8" s="54"/>
    </row>
    <row r="9" spans="2:5" x14ac:dyDescent="0.3">
      <c r="B9" s="80"/>
      <c r="C9" s="55" t="s">
        <v>57</v>
      </c>
      <c r="D9" s="53"/>
      <c r="E9" s="54"/>
    </row>
    <row r="10" spans="2:5" x14ac:dyDescent="0.3">
      <c r="B10" s="80"/>
      <c r="C10" s="55" t="s">
        <v>58</v>
      </c>
      <c r="D10" s="53"/>
      <c r="E10" s="54"/>
    </row>
    <row r="11" spans="2:5" x14ac:dyDescent="0.3">
      <c r="B11" s="80"/>
      <c r="C11" s="55" t="s">
        <v>59</v>
      </c>
      <c r="D11" s="53">
        <f>1608/8*12</f>
        <v>2412</v>
      </c>
      <c r="E11" s="54">
        <f>D11*1.046</f>
        <v>2522.9520000000002</v>
      </c>
    </row>
    <row r="12" spans="2:5" x14ac:dyDescent="0.3">
      <c r="B12" s="80"/>
      <c r="C12" s="55" t="s">
        <v>60</v>
      </c>
      <c r="D12" s="53">
        <f>474/8*12</f>
        <v>711</v>
      </c>
      <c r="E12" s="54">
        <f>D12*1.046</f>
        <v>743.70600000000002</v>
      </c>
    </row>
    <row r="13" spans="2:5" x14ac:dyDescent="0.3">
      <c r="B13" s="80"/>
      <c r="C13" s="55" t="s">
        <v>61</v>
      </c>
      <c r="D13" s="53">
        <f>D23</f>
        <v>3973.5</v>
      </c>
      <c r="E13" s="54">
        <f>E23</f>
        <v>4156.2809999999999</v>
      </c>
    </row>
    <row r="14" spans="2:5" x14ac:dyDescent="0.3">
      <c r="B14" s="80"/>
      <c r="C14" s="55" t="s">
        <v>62</v>
      </c>
      <c r="D14" s="53"/>
      <c r="E14" s="54"/>
    </row>
    <row r="15" spans="2:5" x14ac:dyDescent="0.3">
      <c r="B15" s="80"/>
      <c r="C15" s="55" t="s">
        <v>63</v>
      </c>
      <c r="D15" s="53">
        <f>D16+D17+D18+D19+D20</f>
        <v>0</v>
      </c>
      <c r="E15" s="54"/>
    </row>
    <row r="16" spans="2:5" ht="33" x14ac:dyDescent="0.3">
      <c r="B16" s="80"/>
      <c r="C16" s="40" t="s">
        <v>64</v>
      </c>
      <c r="D16" s="53"/>
      <c r="E16" s="54"/>
    </row>
    <row r="17" spans="2:5" ht="33" x14ac:dyDescent="0.3">
      <c r="B17" s="80"/>
      <c r="C17" s="40" t="s">
        <v>65</v>
      </c>
      <c r="D17" s="53"/>
      <c r="E17" s="54"/>
    </row>
    <row r="18" spans="2:5" x14ac:dyDescent="0.3">
      <c r="B18" s="80"/>
      <c r="C18" s="55" t="s">
        <v>56</v>
      </c>
      <c r="D18" s="53"/>
      <c r="E18" s="54"/>
    </row>
    <row r="19" spans="2:5" x14ac:dyDescent="0.3">
      <c r="B19" s="80"/>
      <c r="C19" s="55" t="s">
        <v>66</v>
      </c>
      <c r="D19" s="53"/>
      <c r="E19" s="54"/>
    </row>
    <row r="20" spans="2:5" x14ac:dyDescent="0.3">
      <c r="B20" s="80"/>
      <c r="C20" s="55" t="s">
        <v>67</v>
      </c>
      <c r="D20" s="53"/>
      <c r="E20" s="54"/>
    </row>
    <row r="21" spans="2:5" ht="32.25" customHeight="1" x14ac:dyDescent="0.3">
      <c r="B21" s="80"/>
      <c r="C21" s="40" t="s">
        <v>68</v>
      </c>
      <c r="D21" s="53"/>
      <c r="E21" s="54"/>
    </row>
    <row r="22" spans="2:5" x14ac:dyDescent="0.3">
      <c r="B22" s="80"/>
      <c r="C22" s="55" t="s">
        <v>69</v>
      </c>
      <c r="D22" s="53"/>
      <c r="E22" s="54"/>
    </row>
    <row r="23" spans="2:5" ht="33" x14ac:dyDescent="0.3">
      <c r="B23" s="80"/>
      <c r="C23" s="40" t="s">
        <v>70</v>
      </c>
      <c r="D23" s="53">
        <f>2649/8*12</f>
        <v>3973.5</v>
      </c>
      <c r="E23" s="54">
        <f>D23*1.046</f>
        <v>4156.2809999999999</v>
      </c>
    </row>
    <row r="24" spans="2:5" x14ac:dyDescent="0.3">
      <c r="B24" s="80"/>
      <c r="C24" s="55" t="s">
        <v>71</v>
      </c>
      <c r="D24" s="53"/>
      <c r="E24" s="54"/>
    </row>
    <row r="25" spans="2:5" x14ac:dyDescent="0.3">
      <c r="B25" s="80"/>
      <c r="C25" s="55" t="s">
        <v>56</v>
      </c>
      <c r="D25" s="53"/>
      <c r="E25" s="54"/>
    </row>
    <row r="26" spans="2:5" x14ac:dyDescent="0.3">
      <c r="B26" s="80"/>
      <c r="C26" s="55" t="s">
        <v>72</v>
      </c>
      <c r="D26" s="53"/>
      <c r="E26" s="54"/>
    </row>
    <row r="27" spans="2:5" x14ac:dyDescent="0.3">
      <c r="B27" s="80"/>
      <c r="C27" s="55" t="s">
        <v>73</v>
      </c>
      <c r="D27" s="53"/>
      <c r="E27" s="54"/>
    </row>
    <row r="28" spans="2:5" x14ac:dyDescent="0.3">
      <c r="B28" s="80"/>
      <c r="C28" s="55" t="s">
        <v>74</v>
      </c>
      <c r="D28" s="53"/>
      <c r="E28" s="54"/>
    </row>
    <row r="29" spans="2:5" ht="33" x14ac:dyDescent="0.3">
      <c r="B29" s="80"/>
      <c r="C29" s="40" t="s">
        <v>75</v>
      </c>
      <c r="D29" s="53"/>
      <c r="E29" s="54"/>
    </row>
    <row r="30" spans="2:5" ht="75" customHeight="1" x14ac:dyDescent="0.3">
      <c r="B30" s="37" t="s">
        <v>32</v>
      </c>
      <c r="C30" s="36" t="s">
        <v>76</v>
      </c>
      <c r="D30" s="53">
        <v>0</v>
      </c>
      <c r="E30" s="54"/>
    </row>
    <row r="31" spans="2:5" x14ac:dyDescent="0.3">
      <c r="B31" s="37" t="s">
        <v>33</v>
      </c>
      <c r="C31" s="55" t="s">
        <v>77</v>
      </c>
      <c r="D31" s="53"/>
      <c r="E31" s="54"/>
    </row>
    <row r="32" spans="2:5" x14ac:dyDescent="0.3">
      <c r="B32" s="55"/>
      <c r="C32" s="55" t="s">
        <v>78</v>
      </c>
      <c r="D32" s="53">
        <f>D7+D30+D31</f>
        <v>7096.5</v>
      </c>
      <c r="E32" s="54">
        <f>E7+E30+E31</f>
        <v>7422.9390000000003</v>
      </c>
    </row>
  </sheetData>
  <mergeCells count="5">
    <mergeCell ref="B6:C6"/>
    <mergeCell ref="B2:E2"/>
    <mergeCell ref="B3:E3"/>
    <mergeCell ref="B4:E4"/>
    <mergeCell ref="B7:B29"/>
  </mergeCells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view="pageBreakPreview" zoomScale="110" zoomScaleNormal="100" zoomScaleSheetLayoutView="110" workbookViewId="0">
      <selection activeCell="H8" sqref="H8"/>
    </sheetView>
  </sheetViews>
  <sheetFormatPr defaultRowHeight="16.5" x14ac:dyDescent="0.3"/>
  <cols>
    <col min="1" max="1" width="9.140625" style="29"/>
    <col min="2" max="2" width="5.7109375" style="57" customWidth="1"/>
    <col min="3" max="3" width="46.140625" style="29" customWidth="1"/>
    <col min="4" max="5" width="18.7109375" style="29" customWidth="1"/>
    <col min="6" max="16384" width="9.140625" style="29"/>
  </cols>
  <sheetData>
    <row r="2" spans="2:5" x14ac:dyDescent="0.3">
      <c r="B2" s="63" t="s">
        <v>84</v>
      </c>
      <c r="C2" s="63"/>
      <c r="D2" s="63"/>
      <c r="E2" s="63"/>
    </row>
    <row r="3" spans="2:5" x14ac:dyDescent="0.3">
      <c r="B3" s="63" t="s">
        <v>85</v>
      </c>
      <c r="C3" s="63"/>
      <c r="D3" s="63"/>
      <c r="E3" s="63"/>
    </row>
    <row r="4" spans="2:5" x14ac:dyDescent="0.3">
      <c r="B4" s="63" t="s">
        <v>86</v>
      </c>
      <c r="C4" s="63"/>
      <c r="D4" s="63"/>
      <c r="E4" s="63"/>
    </row>
    <row r="5" spans="2:5" ht="99" x14ac:dyDescent="0.3">
      <c r="B5" s="81" t="s">
        <v>27</v>
      </c>
      <c r="C5" s="81"/>
      <c r="D5" s="56" t="s">
        <v>79</v>
      </c>
      <c r="E5" s="56" t="s">
        <v>80</v>
      </c>
    </row>
    <row r="6" spans="2:5" ht="33" x14ac:dyDescent="0.3">
      <c r="B6" s="37" t="s">
        <v>31</v>
      </c>
      <c r="C6" s="36" t="s">
        <v>81</v>
      </c>
      <c r="D6" s="54">
        <v>0</v>
      </c>
      <c r="E6" s="54">
        <v>0</v>
      </c>
    </row>
    <row r="7" spans="2:5" ht="63.75" customHeight="1" x14ac:dyDescent="0.3">
      <c r="B7" s="37" t="s">
        <v>32</v>
      </c>
      <c r="C7" s="36" t="s">
        <v>82</v>
      </c>
      <c r="D7" s="54">
        <v>0</v>
      </c>
      <c r="E7" s="54">
        <v>0</v>
      </c>
    </row>
    <row r="8" spans="2:5" ht="40.5" customHeight="1" x14ac:dyDescent="0.3">
      <c r="B8" s="37" t="s">
        <v>33</v>
      </c>
      <c r="C8" s="36" t="s">
        <v>83</v>
      </c>
      <c r="D8" s="54">
        <v>834919.2</v>
      </c>
      <c r="E8" s="54">
        <v>82000</v>
      </c>
    </row>
  </sheetData>
  <mergeCells count="4">
    <mergeCell ref="B5:C5"/>
    <mergeCell ref="B2:E2"/>
    <mergeCell ref="B3:E3"/>
    <mergeCell ref="B4:E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Приложение 2</vt:lpstr>
      <vt:lpstr>Приложени 3</vt:lpstr>
      <vt:lpstr>Приложение 3 15-150</vt:lpstr>
      <vt:lpstr>Приложение 3 150-670</vt:lpstr>
      <vt:lpstr>Приложение 4</vt:lpstr>
      <vt:lpstr>Приложение 4 15-150</vt:lpstr>
      <vt:lpstr>Приложение 4 150-670</vt:lpstr>
      <vt:lpstr>Приложение 5</vt:lpstr>
      <vt:lpstr>Приложение 6</vt:lpstr>
      <vt:lpstr>Приложение 7</vt:lpstr>
      <vt:lpstr>Приложение 8</vt:lpstr>
      <vt:lpstr>Приложение 8 9 м</vt:lpstr>
      <vt:lpstr>Приложение 9 9 мес</vt:lpstr>
      <vt:lpstr>Приложение 9</vt:lpstr>
      <vt:lpstr>'Приложени 3'!Область_печати</vt:lpstr>
      <vt:lpstr>'Приложение 2'!Область_печати</vt:lpstr>
      <vt:lpstr>'Приложение 3 150-670'!Область_печати</vt:lpstr>
      <vt:lpstr>'Приложение 3 15-150'!Область_печати</vt:lpstr>
      <vt:lpstr>'Приложение 4'!Область_печати</vt:lpstr>
      <vt:lpstr>'Приложение 4 150-670'!Область_печати</vt:lpstr>
      <vt:lpstr>'Приложение 4 15-150'!Область_печати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8 9 м'!Область_печати</vt:lpstr>
      <vt:lpstr>'Приложение 9'!Область_печати</vt:lpstr>
      <vt:lpstr>'Приложение 9 9 мес'!Область_печати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2018-10-19T06:16:17Z</dcterms:modified>
</cp:coreProperties>
</file>