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август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A16" i="1" l="1"/>
  <c r="B16" i="1"/>
  <c r="D16" i="1" l="1"/>
  <c r="E9" i="1" l="1"/>
  <c r="J9" i="1" l="1"/>
  <c r="C16" i="1" l="1"/>
  <c r="G16" i="1" l="1"/>
  <c r="A13" i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2023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<sst xmlns="http://schemas.openxmlformats.org/spreadsheetml/2006/main" count="24" uniqueCount="21">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</sst>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2;&#1077;&#1085;&#1099;/&#1088;&#1072;&#1089;&#1095;&#1077;&#1090;%20&#1085;&#1077;&#1088;&#1077;&#1075;%20&#1094;&#1077;&#1085;%202023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6;&#1090;&#1077;&#1088;&#1080;/&#1055;&#1086;&#1090;&#1077;&#1088;&#1080;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72;&#1074;&#1075;&#1091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 и передача"/>
      <sheetName val="январь 2023"/>
      <sheetName val="февраль 2023"/>
      <sheetName val="март 2023"/>
      <sheetName val="апрель 2023"/>
      <sheetName val="май 2023"/>
      <sheetName val="июнь 2023"/>
      <sheetName val="июль 2023"/>
      <sheetName val="август 2023"/>
      <sheetName val="сентябрь 2023"/>
      <sheetName val="октябрь 2023"/>
      <sheetName val="ноябрь 2023"/>
      <sheetName val="декабрь 2023"/>
    </sheetNames>
    <sheetDataSet>
      <sheetData sheetId="0">
        <row r="7">
          <cell r="I7">
            <v>316470.23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H4">
            <v>53853756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194230.019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sqref="A1:M1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45139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2.1216200000000001</v>
      </c>
      <c r="F6" s="30"/>
      <c r="G6" s="30"/>
      <c r="H6" s="30"/>
      <c r="I6" s="31"/>
      <c r="J6" s="32">
        <v>2.1216200000000001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3.4499999999999999E-3</v>
      </c>
      <c r="F7" s="30"/>
      <c r="G7" s="30"/>
      <c r="H7" s="30"/>
      <c r="I7" s="31"/>
      <c r="J7" s="32">
        <v>3.4499999999999999E-3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2.751E-2</v>
      </c>
      <c r="F8" s="30"/>
      <c r="G8" s="30"/>
      <c r="H8" s="30"/>
      <c r="I8" s="31"/>
      <c r="J8" s="32">
        <v>9.7850000000000006E-2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2.1525799999999999</v>
      </c>
      <c r="F9" s="37"/>
      <c r="G9" s="37"/>
      <c r="H9" s="37"/>
      <c r="I9" s="38"/>
      <c r="J9" s="39">
        <f>SUM(J6:M8)</f>
        <v>2.2229200000000002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45139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цен'!$I$7*1000</f>
        <v>316470230</v>
      </c>
      <c r="B16" s="9">
        <f>'[3]Приложение №2. Свод с актами БУ'!$Y$242*1000</f>
        <v>194230019</v>
      </c>
      <c r="C16" s="10">
        <f>A16-B16</f>
        <v>122240211</v>
      </c>
      <c r="D16" s="13">
        <f>'[2]по балансу и сверхбаланса'!$H$4</f>
        <v>53853756</v>
      </c>
      <c r="E16" s="14"/>
      <c r="F16" s="15"/>
      <c r="G16" s="10">
        <f>C16-D16</f>
        <v>68386455</v>
      </c>
    </row>
    <row r="17" spans="3:6" x14ac:dyDescent="0.25">
      <c r="E17" s="12"/>
      <c r="F17" s="12"/>
    </row>
    <row r="22" spans="3:6" x14ac:dyDescent="0.25">
      <c r="C22" s="12"/>
    </row>
    <row r="23" spans="3:6" x14ac:dyDescent="0.25">
      <c r="C23" s="12"/>
    </row>
    <row r="27" spans="3:6" x14ac:dyDescent="0.25">
      <c r="E27" s="12"/>
    </row>
  </sheetData>
  <sheetProtection algorithmName="SHA-512" hashValue="0lxmyx5vKlX/OPtC3UIN9TD0HlGikl83iThfhRc4x3XeFea5Gw4sqnjUs9mebaSpwIuV7HOnD+9bDQOJog04mw==" saltValue="irkPvucujbTBlrzCQUNOLQ==" spinCount="100000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2023-09-26T17:45:48Z</dcterms:modified>
</cp:coreProperties>
</file>