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44525"/>
</workbook>
</file>

<file path=xl/calcChain.xml><?xml version="1.0" encoding="utf-8"?>
<calcChain xmlns="http://schemas.openxmlformats.org/spreadsheetml/2006/main">
  <c r="C14" i="16" l="1"/>
  <c r="C12" i="16"/>
  <c r="C13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<sst xmlns="http://schemas.openxmlformats.org/spreadsheetml/2006/main" count="14" uniqueCount="14">
  <si>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</si>
  <si>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</si>
  <si>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</si>
  <si>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</si>
  <si>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</si>
  <si>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</si>
  <si>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</si>
  <si>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</si>
  <si>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</si>
  <si>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</si>
  <si>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</si>
  <si>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</si>
  <si>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</si>
  <si>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январь 2022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</si>
</sst>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0;&#1086;&#1088;&#1084;&#1072;%2046-&#1069;&#1069;/&#1060;&#1086;&#1088;&#1084;&#1072;%2046-&#1069;&#1069;_&#1103;&#1085;&#1074;&#1072;&#1088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W242">
            <v>226882.50200000001</v>
          </cell>
        </row>
        <row r="243">
          <cell r="W243">
            <v>12062.644</v>
          </cell>
        </row>
        <row r="247">
          <cell r="W247">
            <v>142.32900000000001</v>
          </cell>
        </row>
        <row r="249">
          <cell r="W249">
            <v>9269.5329999999994</v>
          </cell>
        </row>
        <row r="250">
          <cell r="W250">
            <v>5184.5159999999996</v>
          </cell>
        </row>
        <row r="251">
          <cell r="W251">
            <v>6463.9350000000004</v>
          </cell>
        </row>
        <row r="252">
          <cell r="W252">
            <v>9958.6239999999998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/>
      <sheetData sheetId="2">
        <row r="13">
          <cell r="E13">
            <v>954.14300000000003</v>
          </cell>
        </row>
        <row r="16">
          <cell r="E16">
            <v>43669.063999999998</v>
          </cell>
        </row>
        <row r="19">
          <cell r="E19">
            <v>71093.074999999997</v>
          </cell>
        </row>
        <row r="28">
          <cell r="E28">
            <v>9117.1020000000008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'[1]Приложение №2. Свод с актами БУ'!$W$243*1000</f>
        <v>12062644</v>
      </c>
      <c r="D4" s="3"/>
    </row>
    <row r="5" spans="1:9" ht="15" x14ac:dyDescent="0.2">
      <c r="A5" s="15" t="s">
        <v>6</v>
      </c>
      <c r="B5" s="16"/>
      <c r="C5" s="8">
        <f>'[1]Приложение №2. Свод с актами БУ'!$W$242*1000-C4-C6-C11-C12-C13-C14-C7</f>
        <v>58967537</v>
      </c>
    </row>
    <row r="6" spans="1:9" ht="15" x14ac:dyDescent="0.2">
      <c r="A6" s="15" t="s">
        <v>7</v>
      </c>
      <c r="B6" s="16"/>
      <c r="C6" s="8">
        <f>'[1]Приложение №2. Свод с актами БУ'!$W$247*1000</f>
        <v>142329</v>
      </c>
      <c r="D6" s="3"/>
    </row>
    <row r="7" spans="1:9" ht="15.75" x14ac:dyDescent="0.25">
      <c r="A7" s="5" t="s">
        <v>8</v>
      </c>
      <c r="B7" s="4"/>
      <c r="C7" s="9">
        <f>C8+C9+C10</f>
        <v>124833384</v>
      </c>
      <c r="D7" s="3"/>
    </row>
    <row r="8" spans="1:9" ht="15" x14ac:dyDescent="0.2">
      <c r="A8" s="15" t="s">
        <v>2</v>
      </c>
      <c r="B8" s="16"/>
      <c r="C8" s="8">
        <f>([2]Лист3!$E$13+[2]Лист3!$E$16)*1000</f>
        <v>44623206.999999993</v>
      </c>
      <c r="D8" s="3"/>
    </row>
    <row r="9" spans="1:9" ht="15" x14ac:dyDescent="0.2">
      <c r="A9" s="15" t="s">
        <v>3</v>
      </c>
      <c r="B9" s="16"/>
      <c r="C9" s="8">
        <f>[2]Лист3!$E$19*1000</f>
        <v>71093075</v>
      </c>
      <c r="D9" s="3"/>
      <c r="E9" s="10"/>
    </row>
    <row r="10" spans="1:9" ht="15" x14ac:dyDescent="0.2">
      <c r="A10" s="15" t="s">
        <v>5</v>
      </c>
      <c r="B10" s="16"/>
      <c r="C10" s="8">
        <f>[2]Лист3!$E$28*1000</f>
        <v>9117102</v>
      </c>
      <c r="D10" s="3"/>
      <c r="E10" s="10"/>
    </row>
    <row r="11" spans="1:9" ht="15" x14ac:dyDescent="0.2">
      <c r="A11" s="15" t="s">
        <v>9</v>
      </c>
      <c r="B11" s="16"/>
      <c r="C11" s="8">
        <f>'[1]Приложение №2. Свод с актами БУ'!W249*1000</f>
        <v>9269533</v>
      </c>
      <c r="I11" s="1" t="s">
        <v>4</v>
      </c>
    </row>
    <row r="12" spans="1:9" ht="15" x14ac:dyDescent="0.2">
      <c r="A12" s="15" t="s">
        <v>10</v>
      </c>
      <c r="B12" s="16"/>
      <c r="C12" s="8">
        <f>'[1]Приложение №2. Свод с актами БУ'!W250*1000</f>
        <v>5184516</v>
      </c>
      <c r="D12" s="3"/>
    </row>
    <row r="13" spans="1:9" ht="15" x14ac:dyDescent="0.2">
      <c r="A13" s="6" t="s">
        <v>11</v>
      </c>
      <c r="B13" s="7"/>
      <c r="C13" s="8">
        <f>'[1]Приложение №2. Свод с актами БУ'!W251*1000</f>
        <v>6463935</v>
      </c>
      <c r="D13" s="3"/>
    </row>
    <row r="14" spans="1:9" ht="15" x14ac:dyDescent="0.2">
      <c r="A14" s="15" t="s">
        <v>12</v>
      </c>
      <c r="B14" s="16"/>
      <c r="C14" s="8">
        <f>'[1]Приложение №2. Свод с актами БУ'!$W$252*1000</f>
        <v>9958624</v>
      </c>
      <c r="D14" s="3"/>
    </row>
    <row r="15" spans="1:9" ht="20.25" x14ac:dyDescent="0.3">
      <c r="A15" s="13" t="s">
        <v>0</v>
      </c>
      <c r="B15" s="14"/>
      <c r="C15" s="9">
        <f>C4+C5+C6+C7+C11+C12+C13+C14</f>
        <v>226882502</v>
      </c>
      <c r="D15" s="11"/>
      <c r="E15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2022-05-12T19:16:56Z</dcterms:modified>
</cp:coreProperties>
</file>