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июнь\"/>
    </mc:Choice>
  </mc:AlternateContent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5" i="16" l="1"/>
  <c r="C7" i="16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<sst xmlns="http://schemas.openxmlformats.org/spreadsheetml/2006/main" count="14" uniqueCount="14">
  <si>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</si>
  <si>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</si>
  <si>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</si>
  <si>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</si>
  <si>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</si>
  <si>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</si>
  <si>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</si>
  <si>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</si>
  <si>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</si>
  <si>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</si>
  <si>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</si>
  <si>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</si>
  <si>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</si>
  <si>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июнь 2023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</si>
</sst>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80;&#1102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0;&#1086;&#1088;&#1084;&#1072;%2046-&#1069;&#1069;/&#1044;&#1083;&#1103;%20&#1086;&#1090;&#1087;&#1088;&#1072;&#1074;&#1082;&#1080;/46EE.STX.EIAS(v1.0.4)_&#1080;&#1102;&#1085;&#1100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169047.35500000001</v>
          </cell>
        </row>
        <row r="243">
          <cell r="Y243">
            <v>12819.924999999999</v>
          </cell>
        </row>
        <row r="247">
          <cell r="Y247">
            <v>62.223999999999997</v>
          </cell>
        </row>
        <row r="249">
          <cell r="Y249">
            <v>6056.8130000000001</v>
          </cell>
        </row>
        <row r="250">
          <cell r="Y250">
            <v>4244.63</v>
          </cell>
        </row>
        <row r="251">
          <cell r="Y251">
            <v>4122.9049999999997</v>
          </cell>
        </row>
        <row r="252">
          <cell r="Y252">
            <v>6728.41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34408.731</v>
          </cell>
        </row>
        <row r="28">
          <cell r="I28">
            <v>0</v>
          </cell>
        </row>
        <row r="31">
          <cell r="I31">
            <v>1941.31</v>
          </cell>
        </row>
        <row r="34">
          <cell r="I34">
            <v>0</v>
          </cell>
        </row>
        <row r="37">
          <cell r="I37">
            <v>58768.838000000003</v>
          </cell>
        </row>
        <row r="39">
          <cell r="I39">
            <v>3996.9659999999999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F12" sqref="F1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'[1]Приложение №2. Свод с актами БУ'!Y243*1000</f>
        <v>12819925</v>
      </c>
      <c r="D4" s="3"/>
    </row>
    <row r="5" spans="1:9" ht="15" x14ac:dyDescent="0.2">
      <c r="A5" s="15" t="s">
        <v>6</v>
      </c>
      <c r="B5" s="16"/>
      <c r="C5" s="8">
        <f>'[1]Приложение №2. Свод с актами БУ'!$Y$242*1000-(C4+C6+C7+C11+C12+C13+C14)</f>
        <v>35896603</v>
      </c>
    </row>
    <row r="6" spans="1:9" ht="15" x14ac:dyDescent="0.2">
      <c r="A6" s="15" t="s">
        <v>7</v>
      </c>
      <c r="B6" s="16"/>
      <c r="C6" s="8">
        <f>'[1]Приложение №2. Свод с актами БУ'!$Y$247*1000</f>
        <v>62224</v>
      </c>
      <c r="D6" s="3"/>
    </row>
    <row r="7" spans="1:9" ht="15.75" x14ac:dyDescent="0.25">
      <c r="A7" s="5" t="s">
        <v>8</v>
      </c>
      <c r="B7" s="4"/>
      <c r="C7" s="9">
        <f>C8+C9+C10</f>
        <v>99115845</v>
      </c>
      <c r="D7" s="3"/>
    </row>
    <row r="8" spans="1:9" ht="15" x14ac:dyDescent="0.2">
      <c r="A8" s="15" t="s">
        <v>2</v>
      </c>
      <c r="B8" s="16"/>
      <c r="C8" s="8">
        <f>('[2]Раздел I. В'!$I$25+'[2]Раздел I. В'!$I$28+'[2]Раздел I. В'!$I$31+'[2]Раздел I. В'!$I$34)*1000</f>
        <v>36350041</v>
      </c>
      <c r="D8" s="3"/>
    </row>
    <row r="9" spans="1:9" ht="15" x14ac:dyDescent="0.2">
      <c r="A9" s="15" t="s">
        <v>3</v>
      </c>
      <c r="B9" s="16"/>
      <c r="C9" s="8">
        <f>'[2]Раздел I. В'!$I$37*1000</f>
        <v>58768838</v>
      </c>
      <c r="D9" s="3"/>
      <c r="E9" s="10"/>
    </row>
    <row r="10" spans="1:9" ht="15" x14ac:dyDescent="0.2">
      <c r="A10" s="15" t="s">
        <v>5</v>
      </c>
      <c r="B10" s="16"/>
      <c r="C10" s="8">
        <f>'[2]Раздел I. В'!$I$39*1000</f>
        <v>3996966</v>
      </c>
      <c r="D10" s="3"/>
      <c r="E10" s="10"/>
    </row>
    <row r="11" spans="1:9" ht="15" x14ac:dyDescent="0.2">
      <c r="A11" s="15" t="s">
        <v>9</v>
      </c>
      <c r="B11" s="16"/>
      <c r="C11" s="8">
        <f>'[1]Приложение №2. Свод с актами БУ'!Y249*1000</f>
        <v>6056813</v>
      </c>
      <c r="I11" s="1" t="s">
        <v>4</v>
      </c>
    </row>
    <row r="12" spans="1:9" ht="15" x14ac:dyDescent="0.2">
      <c r="A12" s="15" t="s">
        <v>10</v>
      </c>
      <c r="B12" s="16"/>
      <c r="C12" s="8">
        <f>'[1]Приложение №2. Свод с актами БУ'!Y250*1000</f>
        <v>4244630</v>
      </c>
      <c r="D12" s="3"/>
    </row>
    <row r="13" spans="1:9" ht="15" x14ac:dyDescent="0.2">
      <c r="A13" s="6" t="s">
        <v>11</v>
      </c>
      <c r="B13" s="7"/>
      <c r="C13" s="8">
        <f>'[1]Приложение №2. Свод с актами БУ'!Y251*1000</f>
        <v>4122904.9999999995</v>
      </c>
      <c r="D13" s="3"/>
    </row>
    <row r="14" spans="1:9" ht="15" x14ac:dyDescent="0.2">
      <c r="A14" s="15" t="s">
        <v>12</v>
      </c>
      <c r="B14" s="16"/>
      <c r="C14" s="8">
        <f>'[1]Приложение №2. Свод с актами БУ'!Y252*1000</f>
        <v>6728410</v>
      </c>
      <c r="D14" s="3"/>
    </row>
    <row r="15" spans="1:9" ht="20.25" x14ac:dyDescent="0.3">
      <c r="A15" s="13" t="s">
        <v>0</v>
      </c>
      <c r="B15" s="14"/>
      <c r="C15" s="9">
        <f>C4+C5+C6+C7+C11+C12+C13+C14</f>
        <v>169047355</v>
      </c>
      <c r="D15" s="11"/>
      <c r="E15" s="12"/>
    </row>
  </sheetData>
  <sheetProtection algorithmName="SHA-512" hashValue="YwBLpLGrKne9a8nkKoU8pqdcMJbLmIcnZgYUn4Vw50OVCWtt1XKLT9gqTSd1O/yeHH8Ay30/e7Qx3k9LrbIQpA==" saltValue="q8R+DRextdO4QtwEd88p+Q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2023-07-24T11:43:02Z</dcterms:modified>
</cp:coreProperties>
</file>