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апрель\"/>
    </mc:Choice>
  </mc:AlternateContent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<sst xmlns="http://schemas.openxmlformats.org/spreadsheetml/2006/main" count="14" uniqueCount="14">
  <si>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</si>
  <si>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</si>
  <si>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</si>
  <si>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</si>
  <si>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</si>
  <si>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</si>
  <si>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</si>
  <si>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</si>
  <si>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</si>
  <si>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</si>
  <si>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</si>
  <si>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</si>
  <si>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</si>
  <si>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апрель 2023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</si>
</sst>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72;&#1087;&#1088;&#1077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0;&#1086;&#1088;&#1084;&#1072;%2046-&#1069;&#1069;/&#1044;&#1083;&#1103;%20&#1086;&#1090;&#1087;&#1088;&#1072;&#1074;&#1082;&#1080;/46EE.STX.EIAS(v1.0.4)_&#1072;&#1087;&#1088;&#1077;&#1083;&#1100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192142.255</v>
          </cell>
        </row>
        <row r="243">
          <cell r="Y243">
            <v>12117.107</v>
          </cell>
        </row>
        <row r="247">
          <cell r="Y247">
            <v>80.028999999999996</v>
          </cell>
        </row>
        <row r="249">
          <cell r="Y249">
            <v>6673.7910000000002</v>
          </cell>
        </row>
        <row r="250">
          <cell r="Y250">
            <v>4465.7290000000003</v>
          </cell>
        </row>
        <row r="251">
          <cell r="Y251">
            <v>5920.18</v>
          </cell>
        </row>
        <row r="252">
          <cell r="Y252">
            <v>8937.57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37719.576000000001</v>
          </cell>
        </row>
        <row r="28">
          <cell r="I28">
            <v>0</v>
          </cell>
        </row>
        <row r="31">
          <cell r="I31">
            <v>940.73500000000001</v>
          </cell>
        </row>
        <row r="34">
          <cell r="I34">
            <v>0</v>
          </cell>
        </row>
        <row r="37">
          <cell r="I37">
            <v>67275.251999999993</v>
          </cell>
        </row>
        <row r="39">
          <cell r="I39">
            <v>4616.1970000000001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'[1]Приложение №2. Свод с актами БУ'!Y243*1000</f>
        <v>12117107</v>
      </c>
      <c r="D4" s="3"/>
    </row>
    <row r="5" spans="1:9" ht="15" x14ac:dyDescent="0.2">
      <c r="A5" s="15" t="s">
        <v>6</v>
      </c>
      <c r="B5" s="16"/>
      <c r="C5" s="8">
        <f>'[1]Приложение №2. Свод с актами БУ'!$Y$242*1000-(C4+C6+C7+C11+C12+C13+C14)</f>
        <v>43396089</v>
      </c>
    </row>
    <row r="6" spans="1:9" ht="15" x14ac:dyDescent="0.2">
      <c r="A6" s="15" t="s">
        <v>7</v>
      </c>
      <c r="B6" s="16"/>
      <c r="C6" s="8">
        <f>'[1]Приложение №2. Свод с актами БУ'!$Y$247*1000</f>
        <v>80029</v>
      </c>
      <c r="D6" s="3"/>
    </row>
    <row r="7" spans="1:9" ht="15.75" x14ac:dyDescent="0.25">
      <c r="A7" s="5" t="s">
        <v>8</v>
      </c>
      <c r="B7" s="4"/>
      <c r="C7" s="9">
        <f>C8+C9+C10</f>
        <v>110551760</v>
      </c>
      <c r="D7" s="3"/>
    </row>
    <row r="8" spans="1:9" ht="15" x14ac:dyDescent="0.2">
      <c r="A8" s="15" t="s">
        <v>2</v>
      </c>
      <c r="B8" s="16"/>
      <c r="C8" s="8">
        <f>('[2]Раздел I. В'!$I$25+'[2]Раздел I. В'!$I$28+'[2]Раздел I. В'!$I$31+'[2]Раздел I. В'!$I$34)*1000</f>
        <v>38660311</v>
      </c>
      <c r="D8" s="3"/>
    </row>
    <row r="9" spans="1:9" ht="15" x14ac:dyDescent="0.2">
      <c r="A9" s="15" t="s">
        <v>3</v>
      </c>
      <c r="B9" s="16"/>
      <c r="C9" s="8">
        <f>'[2]Раздел I. В'!$I$37*1000</f>
        <v>67275252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В'!$I$39*1000</f>
        <v>4616197</v>
      </c>
      <c r="D10" s="3"/>
      <c r="E10" s="10"/>
    </row>
    <row r="11" spans="1:9" ht="15" x14ac:dyDescent="0.2">
      <c r="A11" s="15" t="s">
        <v>9</v>
      </c>
      <c r="B11" s="16"/>
      <c r="C11" s="8">
        <f>'[1]Приложение №2. Свод с актами БУ'!Y249*1000</f>
        <v>6673791</v>
      </c>
      <c r="I11" s="1" t="s">
        <v>4</v>
      </c>
    </row>
    <row r="12" spans="1:9" ht="15" x14ac:dyDescent="0.2">
      <c r="A12" s="15" t="s">
        <v>10</v>
      </c>
      <c r="B12" s="16"/>
      <c r="C12" s="8">
        <f>'[1]Приложение №2. Свод с актами БУ'!Y250*1000</f>
        <v>4465729</v>
      </c>
      <c r="D12" s="3"/>
    </row>
    <row r="13" spans="1:9" ht="15" x14ac:dyDescent="0.2">
      <c r="A13" s="6" t="s">
        <v>11</v>
      </c>
      <c r="B13" s="7"/>
      <c r="C13" s="8">
        <f>'[1]Приложение №2. Свод с актами БУ'!Y251*1000</f>
        <v>5920180</v>
      </c>
      <c r="D13" s="3"/>
    </row>
    <row r="14" spans="1:9" ht="15" x14ac:dyDescent="0.2">
      <c r="A14" s="15" t="s">
        <v>12</v>
      </c>
      <c r="B14" s="16"/>
      <c r="C14" s="8">
        <f>'[1]Приложение №2. Свод с актами БУ'!Y252*1000</f>
        <v>8937570</v>
      </c>
      <c r="D14" s="3"/>
    </row>
    <row r="15" spans="1:9" ht="20.25" x14ac:dyDescent="0.3">
      <c r="A15" s="13" t="s">
        <v>0</v>
      </c>
      <c r="B15" s="14"/>
      <c r="C15" s="9">
        <f>C4+C5+C6+C7+C11+C12+C13+C14</f>
        <v>192142255</v>
      </c>
      <c r="D15" s="11"/>
      <c r="E15" s="12"/>
    </row>
  </sheetData>
  <sheetProtection algorithmName="SHA-512" hashValue="WseQI63gza4fT6VUEszB6sd/gmPgHYrs8/U6hmahKEgkA9YxKzS/pGHi7hpqMZqnkBXJTFDCM6fpIjSBbbKHlQ==" saltValue="mZMntZCLTbn38M3dn5DINw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2023-05-23T19:13:13Z</dcterms:modified>
</cp:coreProperties>
</file>