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3\Отчет 3 квартал 2023 года\Направлено в МИНЭНЕРГО 13.11.2023\ОТЧЕТ МЭ ЧЭ 3 кв 2023\ФОРМАТЫ ОТЧЕТА ЧЭ\"/>
    </mc:Choice>
  </mc:AlternateContent>
  <bookViews>
    <workbookView xWindow="0" yWindow="0" windowWidth="23040" windowHeight="8328"/>
  </bookViews>
  <sheets>
    <sheet name="12квОс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'12квОсв'!$A$24:$AB$286</definedName>
    <definedName name="arm">'[2]Спр. классов АРМов'!$B$2:$B$7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'12квОсв'!$A$48:$V$293</definedName>
    <definedName name="Z_03EB9DF4_AC98_4BC6_9F99_BC4E566A59EB_.wvu.FilterData" localSheetId="0" hidden="1">'12квОсв'!$A$48:$V$293</definedName>
    <definedName name="Z_072137E3_9A31_40C6_B2F8_9E0682CF001C_.wvu.FilterData" localSheetId="0" hidden="1">'12квОсв'!$A$48:$V$293</definedName>
    <definedName name="Z_087625E1_6442_4CFE_9ADB_7A5E7D20F421_.wvu.FilterData" localSheetId="0" hidden="1">'12квОсв'!$A$20:$V$303</definedName>
    <definedName name="Z_099F8D69_7585_4416_A0D9_3B92F624255C_.wvu.FilterData" localSheetId="0" hidden="1">'12квОсв'!$A$48:$V$293</definedName>
    <definedName name="Z_1D4769C9_22D3_41D7_BB10_557E5B558A42_.wvu.FilterData" localSheetId="0" hidden="1">'12квОсв'!$A$48:$V$299</definedName>
    <definedName name="Z_2411F0DF_B06E_4B96_B6E2_07231CDB021F_.wvu.FilterData" localSheetId="0" hidden="1">'12квОсв'!$A$24:$V$293</definedName>
    <definedName name="Z_26DAEAC3_92A5_4121_942A_41E1C66C8C7F_.wvu.FilterData" localSheetId="0" hidden="1">'12квОсв'!$A$48:$V$299</definedName>
    <definedName name="Z_28C854DD_575D_436D_BB89_4EBFD66A31F2_.wvu.FilterData" localSheetId="0" hidden="1">'12квОсв'!$A$24:$V$293</definedName>
    <definedName name="Z_28DD50A5_FF68_433B_8BB2_B3B3CEA0C4F3_.wvu.FilterData" localSheetId="0" hidden="1">'12квОсв'!$A$48:$V$299</definedName>
    <definedName name="Z_2AD7D8A5_D91B_4BFF_A9D2_3942C99EEDAD_.wvu.FilterData" localSheetId="0" hidden="1">'12квОсв'!$A$48:$V$299</definedName>
    <definedName name="Z_2B705702_B67B_491C_8E54_4D0D6F3E9453_.wvu.FilterData" localSheetId="0" hidden="1">'12квОсв'!$A$48:$V$297</definedName>
    <definedName name="Z_2B944529_4431_4AE3_A585_21D645644E2B_.wvu.FilterData" localSheetId="0" hidden="1">'12квОсв'!$A$24:$AB$286</definedName>
    <definedName name="Z_2B944529_4431_4AE3_A585_21D645644E2B_.wvu.PrintArea" localSheetId="0" hidden="1">'12квОсв'!$A$1:$V$299</definedName>
    <definedName name="Z_2B944529_4431_4AE3_A585_21D645644E2B_.wvu.PrintTitles" localSheetId="0" hidden="1">'12квОсв'!$A:$B,'12квОсв'!$20:$24</definedName>
    <definedName name="Z_2BF31BFA_465C_4F9A_9D42_0A095C5E416C_.wvu.FilterData" localSheetId="0" hidden="1">'12квОсв'!$A$48:$V$293</definedName>
    <definedName name="Z_2D0AFCAA_9364_47AA_B985_49881280DD67_.wvu.FilterData" localSheetId="0" hidden="1">'12квОсв'!$A$48:$V$299</definedName>
    <definedName name="Z_2DB1AFA1_9EED_47A4_81DD_AA83ACAA5BC0_.wvu.FilterData" localSheetId="0" hidden="1">'12квОсв'!$A$24:$AB$286</definedName>
    <definedName name="Z_2DB1AFA1_9EED_47A4_81DD_AA83ACAA5BC0_.wvu.PrintArea" localSheetId="0" hidden="1">'12квОсв'!$A$1:$V$299</definedName>
    <definedName name="Z_2DB1AFA1_9EED_47A4_81DD_AA83ACAA5BC0_.wvu.PrintTitles" localSheetId="0" hidden="1">'12квОсв'!$A:$B,'12квОсв'!$20:$24</definedName>
    <definedName name="Z_2EEADB0C_A303_42AC_9F14_ED4554CA0DFF_.wvu.FilterData" localSheetId="0" hidden="1">'12квОсв'!$A$24:$V$293</definedName>
    <definedName name="Z_35E5254D_33D2_4F9E_A1A3_D8A4A840691E_.wvu.FilterData" localSheetId="0" hidden="1">'12квОсв'!$A$48:$V$297</definedName>
    <definedName name="Z_37FDCE4A_6CA4_4AB4_B747_B6F8179F01AF_.wvu.FilterData" localSheetId="0" hidden="1">'12квОсв'!$A$48:$V$299</definedName>
    <definedName name="Z_3DA5BA36_6938_471F_B773_58C819FFA9C8_.wvu.FilterData" localSheetId="0" hidden="1">'12квОсв'!$A$48:$V$293</definedName>
    <definedName name="Z_40AF2882_EE60_4760_BBBA_B54B2DAF72F9_.wvu.FilterData" localSheetId="0" hidden="1">'12квОсв'!$A$48:$V$297</definedName>
    <definedName name="Z_41B76FCA_8ADA_4407_878E_56A7264D83C4_.wvu.FilterData" localSheetId="0" hidden="1">'12квОсв'!$A$48:$V$299</definedName>
    <definedName name="Z_434B79F9_CE67_44DF_BBA0_0AA985688936_.wvu.FilterData" localSheetId="0" hidden="1">'12квОсв'!$A$24:$AB$286</definedName>
    <definedName name="Z_434B79F9_CE67_44DF_BBA0_0AA985688936_.wvu.PrintArea" localSheetId="0" hidden="1">'12квОсв'!$A$1:$V$299</definedName>
    <definedName name="Z_434B79F9_CE67_44DF_BBA0_0AA985688936_.wvu.PrintTitles" localSheetId="0" hidden="1">'12квОсв'!$A:$B,'12квОсв'!$20:$24</definedName>
    <definedName name="Z_456B260A_4433_4764_B08B_5A07673D1E6C_.wvu.FilterData" localSheetId="0" hidden="1">'12квОсв'!$A$48:$V$293</definedName>
    <definedName name="Z_48A60FB0_9A73_41A3_99DB_17520660C91A_.wvu.FilterData" localSheetId="0" hidden="1">'12квОсв'!$A$24:$AB$286</definedName>
    <definedName name="Z_48A60FB0_9A73_41A3_99DB_17520660C91A_.wvu.PrintArea" localSheetId="0" hidden="1">'12квОсв'!$A$1:$V$299</definedName>
    <definedName name="Z_48A60FB0_9A73_41A3_99DB_17520660C91A_.wvu.PrintTitles" localSheetId="0" hidden="1">'12квОсв'!$A:$B,'12квОсв'!$20:$24</definedName>
    <definedName name="Z_4B55D313_9919_45E0_885D_E27F9BA79174_.wvu.FilterData" localSheetId="0" hidden="1">'12квОсв'!$A$48:$V$299</definedName>
    <definedName name="Z_4C3B9284_9F6E_4B16_ADF3_C6E5557CCDE2_.wvu.FilterData" localSheetId="0" hidden="1">'12квОсв'!$A$24:$V$293</definedName>
    <definedName name="Z_55112044_F641_4E62_9B15_3FD5213338B9_.wvu.FilterData" localSheetId="0" hidden="1">'12квОсв'!$A$24:$V$293</definedName>
    <definedName name="Z_55AAC02E_354B_458A_B57A_9A758D9C24F6_.wvu.FilterData" localSheetId="0" hidden="1">'12квОсв'!$A$48:$V$293</definedName>
    <definedName name="Z_5939E2BE_D513_447E_886D_794B8773EF22_.wvu.FilterData" localSheetId="0" hidden="1">'12квОсв'!$A$48:$V$293</definedName>
    <definedName name="Z_5EADC1CF_ED63_4C90_B528_B134FE0A2319_.wvu.FilterData" localSheetId="0" hidden="1">'12квОсв'!$A$48:$V$299</definedName>
    <definedName name="Z_5F2A370E_836A_4992_942B_22CE95057883_.wvu.FilterData" localSheetId="0" hidden="1">'12квОсв'!$A$48:$V$293</definedName>
    <definedName name="Z_5F39CD15_C553_4CF0_940C_0295EF87970E_.wvu.FilterData" localSheetId="0" hidden="1">'12квОсв'!$A$48:$V$299</definedName>
    <definedName name="Z_638697C3_FF78_4B65_B9E8_EA2C7C52D3B4_.wvu.Cols" localSheetId="0" hidden="1">'12квОсв'!$J:$S</definedName>
    <definedName name="Z_638697C3_FF78_4B65_B9E8_EA2C7C52D3B4_.wvu.FilterData" localSheetId="0" hidden="1">'12квОсв'!$A$24:$AB$286</definedName>
    <definedName name="Z_638697C3_FF78_4B65_B9E8_EA2C7C52D3B4_.wvu.PrintArea" localSheetId="0" hidden="1">'12квОсв'!$A$1:$V$299</definedName>
    <definedName name="Z_638697C3_FF78_4B65_B9E8_EA2C7C52D3B4_.wvu.PrintTitles" localSheetId="0" hidden="1">'12квОсв'!$A:$B,'12квОсв'!$20:$24</definedName>
    <definedName name="Z_64B0B66B_451D_42B4_98F5_90F4F6D43185_.wvu.FilterData" localSheetId="0" hidden="1">'12квОсв'!$A$48:$V$299</definedName>
    <definedName name="Z_68608AB4_99AC_4E4C_A27D_0DD29BE6EC94_.wvu.FilterData" localSheetId="0" hidden="1">'12квОсв'!$A$48:$V$299</definedName>
    <definedName name="Z_68608AB4_99AC_4E4C_A27D_0DD29BE6EC94_.wvu.PrintArea" localSheetId="0" hidden="1">'12квОсв'!$A$1:$V$299</definedName>
    <definedName name="Z_68608AB4_99AC_4E4C_A27D_0DD29BE6EC94_.wvu.PrintTitles" localSheetId="0" hidden="1">'12квОсв'!$A:$B,'12квОсв'!$20:$24</definedName>
    <definedName name="Z_68DD7863_B56D_46FB_80F5_0E3DF8B3E841_.wvu.FilterData" localSheetId="0" hidden="1">'12квОсв'!$A$24:$AB$286</definedName>
    <definedName name="Z_702FE522_82F0_49A6_943F_84353B6A3E15_.wvu.FilterData" localSheetId="0" hidden="1">'12квОсв'!$A$48:$V$293</definedName>
    <definedName name="Z_74CE0FEA_305F_4C35_BF60_A17DA60785C5_.wvu.FilterData" localSheetId="0" hidden="1">'12квОсв'!$A$24:$AB$286</definedName>
    <definedName name="Z_74CE0FEA_305F_4C35_BF60_A17DA60785C5_.wvu.PrintArea" localSheetId="0" hidden="1">'12квОсв'!$A$1:$V$299</definedName>
    <definedName name="Z_74CE0FEA_305F_4C35_BF60_A17DA60785C5_.wvu.PrintTitles" localSheetId="0" hidden="1">'12квОсв'!$A:$B,'12квОсв'!$20:$24</definedName>
    <definedName name="Z_7A5C0ADA_811C_434A_9B3E_CBAB5F597987_.wvu.FilterData" localSheetId="0" hidden="1">'12квОсв'!$A$20:$V$303</definedName>
    <definedName name="Z_7A600714_71D6_47BA_A813_775E7C7D2FBC_.wvu.FilterData" localSheetId="0" hidden="1">'12квОсв'!$A$48:$V$293</definedName>
    <definedName name="Z_7AF98FE0_D761_4DCC_843E_01D5FF3D89E1_.wvu.FilterData" localSheetId="0" hidden="1">'12квОсв'!$A$48:$V$293</definedName>
    <definedName name="Z_7DEB5728_2FB9_407E_AD51_935C096482A6_.wvu.FilterData" localSheetId="0" hidden="1">'12квОсв'!$A$24:$V$293</definedName>
    <definedName name="Z_7DEB5728_2FB9_407E_AD51_935C096482A6_.wvu.PrintArea" localSheetId="0" hidden="1">'12квОсв'!$A$1:$V$299</definedName>
    <definedName name="Z_7DEB5728_2FB9_407E_AD51_935C096482A6_.wvu.PrintTitles" localSheetId="0" hidden="1">'12квОсв'!$A:$B,'12квОсв'!$20:$24</definedName>
    <definedName name="Z_7E305599_5569_4C72_8EEF_755C87DD4A78_.wvu.FilterData" localSheetId="0" hidden="1">'12квОсв'!$A$48:$V$299</definedName>
    <definedName name="Z_802102DC_FBE0_4A84_A4E5_B623C4572B73_.wvu.FilterData" localSheetId="0" hidden="1">'12квОсв'!$A$24:$AB$286</definedName>
    <definedName name="Z_802102DC_FBE0_4A84_A4E5_B623C4572B73_.wvu.PrintArea" localSheetId="0" hidden="1">'12квОсв'!$A$1:$V$299</definedName>
    <definedName name="Z_802102DC_FBE0_4A84_A4E5_B623C4572B73_.wvu.PrintTitles" localSheetId="0" hidden="1">'12квОсв'!$A:$B,'12квОсв'!$20:$24</definedName>
    <definedName name="Z_8057ED42_2C94_46D3_B926_5EFD6F7A79E4_.wvu.FilterData" localSheetId="0" hidden="1">'12квОсв'!$A$48:$V$304</definedName>
    <definedName name="Z_82FE6FC8_CA67_4A4B_AF05_E7C978721CCD_.wvu.FilterData" localSheetId="0" hidden="1">'12квОсв'!$A$48:$V$293</definedName>
    <definedName name="Z_83892220_42BE_4E65_B5DD_7312A39A3DC0_.wvu.FilterData" localSheetId="0" hidden="1">'12квОсв'!$A$48:$V$299</definedName>
    <definedName name="Z_84321A1D_5D30_4E68_AC39_2B3966EB8B19_.wvu.FilterData" localSheetId="0" hidden="1">'12квОсв'!$A$48:$V$299</definedName>
    <definedName name="Z_8562E1EA_A7A6_4ECB_965F_7FEF3C69B7FB_.wvu.FilterData" localSheetId="0" hidden="1">'12квОсв'!$A$48:$V$299</definedName>
    <definedName name="Z_86ABB103_B007_4CE7_BE9F_F4EED57FA42A_.wvu.FilterData" localSheetId="0" hidden="1">'12квОсв'!$A$24:$AB$286</definedName>
    <definedName name="Z_86ABB103_B007_4CE7_BE9F_F4EED57FA42A_.wvu.PrintArea" localSheetId="0" hidden="1">'12квОсв'!$A$1:$V$299</definedName>
    <definedName name="Z_86ABB103_B007_4CE7_BE9F_F4EED57FA42A_.wvu.PrintTitles" localSheetId="0" hidden="1">'12квОсв'!$A:$B,'12квОсв'!$20:$24</definedName>
    <definedName name="Z_880704C7_F409_41C4_8E00_6A41EAC6D809_.wvu.FilterData" localSheetId="0" hidden="1">'12квОсв'!$A$48:$V$293</definedName>
    <definedName name="Z_887CD72D_476D_4F24_A01E_D0BC250F50FB_.wvu.FilterData" localSheetId="0" hidden="1">'12квОсв'!$A$24:$AB$286</definedName>
    <definedName name="Z_8C96D9DD_5E01_4B30_95B0_086CFC2C6C55_.wvu.FilterData" localSheetId="0" hidden="1">'12квОсв'!$A$48:$V$299</definedName>
    <definedName name="Z_8CF66D4F_C382_40A9_9E2A_969FC78174FB_.wvu.FilterData" localSheetId="0" hidden="1">'12квОсв'!$A$48:$V$299</definedName>
    <definedName name="Z_8F1D26EC_2A17_448C_B03E_3E3FACB015C6_.wvu.FilterData" localSheetId="0" hidden="1">'12квОсв'!$A$24:$AB$286</definedName>
    <definedName name="Z_8F1D26EC_2A17_448C_B03E_3E3FACB015C6_.wvu.PrintArea" localSheetId="0" hidden="1">'12квОсв'!$A$1:$V$299</definedName>
    <definedName name="Z_8F1D26EC_2A17_448C_B03E_3E3FACB015C6_.wvu.PrintTitles" localSheetId="0" hidden="1">'12квОсв'!$A:$B,'12квОсв'!$20:$24</definedName>
    <definedName name="Z_8F60B858_F6CB_493A_8F80_44A2D25571BD_.wvu.FilterData" localSheetId="0" hidden="1">'12квОсв'!$A$20:$V$303</definedName>
    <definedName name="Z_90F446D3_8F17_4085_80BE_278C9FB5921D_.wvu.FilterData" localSheetId="0" hidden="1">'12квОсв'!$A$48:$V$299</definedName>
    <definedName name="Z_91494F75_FA16_4211_B67C_8409302B5530_.wvu.FilterData" localSheetId="0" hidden="1">'12квОсв'!$A$24:$AB$286</definedName>
    <definedName name="Z_91515713_F106_4382_8189_86D702C61567_.wvu.Cols" localSheetId="0" hidden="1">'12квОсв'!#REF!</definedName>
    <definedName name="Z_91515713_F106_4382_8189_86D702C61567_.wvu.FilterData" localSheetId="0" hidden="1">'12квОсв'!$A$48:$V$299</definedName>
    <definedName name="Z_91515713_F106_4382_8189_86D702C61567_.wvu.PrintArea" localSheetId="0" hidden="1">'12квОсв'!$A$1:$V$48</definedName>
    <definedName name="Z_91515713_F106_4382_8189_86D702C61567_.wvu.PrintTitles" localSheetId="0" hidden="1">'12квОсв'!$20:$24</definedName>
    <definedName name="Z_9196E627_69A3_4CCA_B921_EB1B8553BF72_.wvu.FilterData" localSheetId="0" hidden="1">'12квОсв'!$A$48:$V$297</definedName>
    <definedName name="Z_91B3C248_D769_4FF3_ADD2_66FB1E146DB1_.wvu.FilterData" localSheetId="0" hidden="1">'12квОсв'!$A$48:$V$299</definedName>
    <definedName name="Z_91C6F324_F361_4A8F_B9C3_6FF2051955FB_.wvu.FilterData" localSheetId="0" hidden="1">'12квОсв'!$A$48:$V$299</definedName>
    <definedName name="Z_92A9B708_7856_444B_B4D2_F25F43E6C0C3_.wvu.FilterData" localSheetId="0" hidden="1">'12квОсв'!$A$48:$V$293</definedName>
    <definedName name="Z_96C5C045_D63B_488E_AAF1_E51F06B8E6A1_.wvu.FilterData" localSheetId="0" hidden="1">'12квОсв'!$A$24:$V$293</definedName>
    <definedName name="Z_96D66BBF_87D4_466D_B500_423361C5C709_.wvu.FilterData" localSheetId="0" hidden="1">'12квОсв'!$A$48:$V$293</definedName>
    <definedName name="Z_97A96CCC_FE99_437D_B8D6_12A96FD7E5E0_.wvu.FilterData" localSheetId="0" hidden="1">'12квОсв'!$A$24:$AB$286</definedName>
    <definedName name="Z_992A4BBD_9184_4F17_9E7C_14886515C900_.wvu.FilterData" localSheetId="0" hidden="1">'12квОсв'!$A$48:$V$299</definedName>
    <definedName name="Z_9EB4C06B_C4E3_4FC8_B82B_63B953E6624A_.wvu.FilterData" localSheetId="0" hidden="1">'12квОсв'!$A$48:$V$293</definedName>
    <definedName name="Z_9F5406DC_89AB_4D73_8A15_7589A4B6E17E_.wvu.FilterData" localSheetId="0" hidden="1">'12квОсв'!$A$48:$V$299</definedName>
    <definedName name="Z_A0CC8554_66A6_49FF_911C_B8E862557F96_.wvu.FilterData" localSheetId="0" hidden="1">'12квОсв'!$A$24:$V$293</definedName>
    <definedName name="Z_A132F0A7_D9B6_4BF3_83AB_B244BEA6BB51_.wvu.FilterData" localSheetId="0" hidden="1">'12квОсв'!$A$48:$V$299</definedName>
    <definedName name="Z_A15C0F21_5131_41E0_AFE4_42812F6B0841_.wvu.Cols" localSheetId="0" hidden="1">'12квОсв'!#REF!</definedName>
    <definedName name="Z_A15C0F21_5131_41E0_AFE4_42812F6B0841_.wvu.FilterData" localSheetId="0" hidden="1">'12квОсв'!$A$24:$V$293</definedName>
    <definedName name="Z_A15C0F21_5131_41E0_AFE4_42812F6B0841_.wvu.PrintArea" localSheetId="0" hidden="1">'12квОсв'!$A$1:$V$299</definedName>
    <definedName name="Z_A15C0F21_5131_41E0_AFE4_42812F6B0841_.wvu.PrintTitles" localSheetId="0" hidden="1">'12квОсв'!$A:$B,'12квОсв'!$20:$24</definedName>
    <definedName name="Z_A26238BE_7791_46AE_8DC7_FDB913DC2957_.wvu.FilterData" localSheetId="0" hidden="1">'12квОсв'!$A$24:$AB$129</definedName>
    <definedName name="Z_A26238BE_7791_46AE_8DC7_FDB913DC2957_.wvu.PrintArea" localSheetId="0" hidden="1">'12квОсв'!$A$1:$V$299</definedName>
    <definedName name="Z_A26238BE_7791_46AE_8DC7_FDB913DC2957_.wvu.PrintTitles" localSheetId="0" hidden="1">'12квОсв'!$A:$B,'12квОсв'!$20:$24</definedName>
    <definedName name="Z_A36DA4C0_9581_4E59_95FC_3E8FC0901F8C_.wvu.FilterData" localSheetId="0" hidden="1">'12квОсв'!$A$48:$V$293</definedName>
    <definedName name="Z_A6016254_B165_4134_8764_5CABD680509E_.wvu.FilterData" localSheetId="0" hidden="1">'12квОсв'!$A$24:$AB$286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'12квОсв'!$A$48:$V$299</definedName>
    <definedName name="Z_A9216DE1_6650_4651_9830_13DDA1C2CD91_.wvu.FilterData" localSheetId="0" hidden="1">'12квОсв'!$A$48:$V$293</definedName>
    <definedName name="Z_AB8D6E5A_B563_4E6A_A417_E8622BA78E0B_.wvu.FilterData" localSheetId="0" hidden="1">'12квОсв'!$A$48:$V$297</definedName>
    <definedName name="Z_AFBDF438_B40A_4684_94F8_56FA1356ADC3_.wvu.FilterData" localSheetId="0" hidden="1">'12квОсв'!$A$48:$V$293</definedName>
    <definedName name="Z_B5BE75AE_9D7A_4463_90B4_A4B1B19172CB_.wvu.FilterData" localSheetId="0" hidden="1">'12квОсв'!$A$48:$V$299</definedName>
    <definedName name="Z_B7343056_A75A_4C54_8731_E17F57DE7967_.wvu.FilterData" localSheetId="0" hidden="1">'12квОсв'!$A$48:$V$293</definedName>
    <definedName name="Z_B74C834F_88DE_4FBD_9E60_56D6F61CCB0C_.wvu.FilterData" localSheetId="0" hidden="1">'12квОсв'!$A$48:$V$299</definedName>
    <definedName name="Z_B81CE5DD_59C7_4219_9F64_9F23059D6732_.wvu.FilterData" localSheetId="0" hidden="1">'12квОсв'!$A$24:$AB$286</definedName>
    <definedName name="Z_B81CE5DD_59C7_4219_9F64_9F23059D6732_.wvu.PrintArea" localSheetId="0" hidden="1">'12квОсв'!$A$1:$V$299</definedName>
    <definedName name="Z_B81CE5DD_59C7_4219_9F64_9F23059D6732_.wvu.PrintTitles" localSheetId="0" hidden="1">'12квОсв'!$A:$B,'12квОсв'!$20:$24</definedName>
    <definedName name="Z_B84EC98E_84AB_4AF0_98C3_5A65C514C6C5_.wvu.FilterData" localSheetId="0" hidden="1">'12квОсв'!$A$48:$V$299</definedName>
    <definedName name="Z_B8C11432_7879_4F6B_96D4_6AB50672E558_.wvu.FilterData" localSheetId="0" hidden="1">'12квОсв'!$A$48:$V$297</definedName>
    <definedName name="Z_BBF0EF1B_DBD8_4492_9CF8_F958D341F225_.wvu.FilterData" localSheetId="0" hidden="1">'12квОсв'!$A$48:$V$299</definedName>
    <definedName name="Z_BE151334_7720_47A8_B744_1F1F36FD5527_.wvu.FilterData" localSheetId="0" hidden="1">'12квОсв'!$A$48:$V$299</definedName>
    <definedName name="Z_BFFE2A37_2C1B_436E_B89F_7510F15CEFB6_.wvu.FilterData" localSheetId="0" hidden="1">'12квОсв'!$A$48:$V$293</definedName>
    <definedName name="Z_C4035866_E753_4E74_BD98_B610EDCCE194_.wvu.FilterData" localSheetId="0" hidden="1">'12квОсв'!$A$24:$AB$286</definedName>
    <definedName name="Z_C4035866_E753_4E74_BD98_B610EDCCE194_.wvu.PrintArea" localSheetId="0" hidden="1">'12квОсв'!$A$1:$V$299</definedName>
    <definedName name="Z_C4035866_E753_4E74_BD98_B610EDCCE194_.wvu.PrintTitles" localSheetId="0" hidden="1">'12квОсв'!$A:$B,'12квОсв'!$20:$24</definedName>
    <definedName name="Z_C4127FE5_12E8_464C_B290_602AD096A853_.wvu.FilterData" localSheetId="0" hidden="1">'12квОсв'!$A$48:$V$293</definedName>
    <definedName name="Z_C5EFF124_8741_4FB2_8DFD_FFFD2E175AA6_.wvu.Cols" localSheetId="0" hidden="1">'12квОсв'!#REF!</definedName>
    <definedName name="Z_C5EFF124_8741_4FB2_8DFD_FFFD2E175AA6_.wvu.FilterData" localSheetId="0" hidden="1">'12квОсв'!$A$48:$V$293</definedName>
    <definedName name="Z_C676504B_35FD_4DBE_B657_AE4202CDC300_.wvu.Cols" localSheetId="0" hidden="1">'12квОсв'!$N:$Q</definedName>
    <definedName name="Z_C676504B_35FD_4DBE_B657_AE4202CDC300_.wvu.FilterData" localSheetId="0" hidden="1">'12квОсв'!$A$48:$V$293</definedName>
    <definedName name="Z_C676504B_35FD_4DBE_B657_AE4202CDC300_.wvu.PrintArea" localSheetId="0" hidden="1">'12квОсв'!$A$1:$V$48</definedName>
    <definedName name="Z_C676504B_35FD_4DBE_B657_AE4202CDC300_.wvu.PrintTitles" localSheetId="0" hidden="1">'12квОсв'!$20:$24</definedName>
    <definedName name="Z_C68088A4_3EB4_46BC_B21F_0EB9395BC3B8_.wvu.FilterData" localSheetId="0" hidden="1">'12квОсв'!$A$48:$V$299</definedName>
    <definedName name="Z_C784D978_84A4_4849_AEF3_4B731E7B807D_.wvu.FilterData" localSheetId="0" hidden="1">'12квОсв'!$A$48:$V$299</definedName>
    <definedName name="Z_C8008826_10AC_4917_AE8D_1FAF506D7F03_.wvu.FilterData" localSheetId="0" hidden="1">'12квОсв'!$A$48:$V$299</definedName>
    <definedName name="Z_CA769590_FE17_45EE_B2BE_AFEDEEB57907_.wvu.FilterData" localSheetId="0" hidden="1">'12квОсв'!$A$48:$V$293</definedName>
    <definedName name="Z_CB37D951_96F5_4AE8_99D2_D7A8085BE3F7_.wvu.FilterData" localSheetId="0" hidden="1">'12квОсв'!$A$48:$V$299</definedName>
    <definedName name="Z_CBCE1805_078A_40E0_B01A_2A86DFDA611F_.wvu.FilterData" localSheetId="0" hidden="1">'12квОсв'!$A$48:$V$297</definedName>
    <definedName name="Z_CC123666_CB75_43B7_BE8D_6AA4F2C525E2_.wvu.FilterData" localSheetId="0" hidden="1">'12квОсв'!$A$48:$V$293</definedName>
    <definedName name="Z_CD2BBFCB_F678_40DB_8294_B16D7E70A3F2_.wvu.FilterData" localSheetId="0" hidden="1">'12квОсв'!$A$48:$V$293</definedName>
    <definedName name="Z_D2510616_5538_4496_B8B3_EFACE99A621B_.wvu.FilterData" localSheetId="0" hidden="1">'12квОсв'!$A$48:$V$299</definedName>
    <definedName name="Z_D35C68D5_4AB4_4876_B7AC_DB5808787904_.wvu.FilterData" localSheetId="0" hidden="1">'12квОсв'!$A$48:$V$299</definedName>
    <definedName name="Z_DA122019_8AEE_403B_8CA9_CE2DE64BEB84_.wvu.FilterData" localSheetId="0" hidden="1">'12квОсв'!$A$48:$V$293</definedName>
    <definedName name="Z_E044C467_E737_4DD1_A683_090AEE546589_.wvu.FilterData" localSheetId="0" hidden="1">'12квОсв'!$A$48:$V$299</definedName>
    <definedName name="Z_E0F715AC_EC95_4989_9B43_95240978CE30_.wvu.FilterData" localSheetId="0" hidden="1">'12квОсв'!$A$48:$V$293</definedName>
    <definedName name="Z_E222F804_7F63_4CAB_BA7F_EB015BC276B9_.wvu.FilterData" localSheetId="0" hidden="1">'12квОсв'!$A$48:$V$304</definedName>
    <definedName name="Z_E26A94BD_FBAC_41ED_8339_7D59AFA7B3CD_.wvu.FilterData" localSheetId="0" hidden="1">'12квОсв'!$A$48:$V$293</definedName>
    <definedName name="Z_E2760D9D_711F_48FF_88BA_568697ED1953_.wvu.FilterData" localSheetId="0" hidden="1">'12квОсв'!$A$48:$V$297</definedName>
    <definedName name="Z_E35C38A5_5727_4360_B062_90A9188B0F56_.wvu.FilterData" localSheetId="0" hidden="1">'12квОсв'!$A$48:$V$299</definedName>
    <definedName name="Z_E6561C9A_632C_41BB_8A75_C9A4FA81ADE6_.wvu.FilterData" localSheetId="0" hidden="1">'12квОсв'!$A$24:$AB$129</definedName>
    <definedName name="Z_E67E8D2C_C698_4923_AE59_CA6766696DF8_.wvu.FilterData" localSheetId="0" hidden="1">'12квОсв'!$A$48:$V$293</definedName>
    <definedName name="Z_E72B1AF8_6300_439C_923E_426428AA6492_.wvu.FilterData" localSheetId="0" hidden="1">'12квОсв'!$A$24:$AB$286</definedName>
    <definedName name="Z_E8F36E3D_6729_4114_942B_5226BE6574BA_.wvu.FilterData" localSheetId="0" hidden="1">'12квОсв'!$A$48:$V$293</definedName>
    <definedName name="Z_E9C71993_3DA8_42BC_B3BF_66DEC161149F_.wvu.FilterData" localSheetId="0" hidden="1">'12квОсв'!$A$48:$V$293</definedName>
    <definedName name="Z_EA0661A5_3858_4CE5_8A66_6DE59115BC04_.wvu.FilterData" localSheetId="0" hidden="1">'12квОсв'!$A$48:$V$299</definedName>
    <definedName name="Z_EB035077_D1D6_4DE3_9316_3D8FAB8685E1_.wvu.FilterData" localSheetId="0" hidden="1">'12квОсв'!$A$24:$V$293</definedName>
    <definedName name="Z_EDE0ED8E_E34E_4BB0_ABEA_40847C828F8F_.wvu.FilterData" localSheetId="0" hidden="1">'12квОсв'!$A$48:$V$299</definedName>
    <definedName name="Z_F1AA8E75_AC05_4FC1_B5E1_D271B0A93A4F_.wvu.FilterData" localSheetId="0" hidden="1">'12квОсв'!$A$24:$AB$286</definedName>
    <definedName name="Z_F29DD04C_48E6_48FE_90D7_16D4A05BCFB2_.wvu.FilterData" localSheetId="0" hidden="1">'12квОсв'!$A$24:$AB$286</definedName>
    <definedName name="Z_F29DD04C_48E6_48FE_90D7_16D4A05BCFB2_.wvu.PrintArea" localSheetId="0" hidden="1">'12квОсв'!$A$1:$V$299</definedName>
    <definedName name="Z_F29DD04C_48E6_48FE_90D7_16D4A05BCFB2_.wvu.PrintTitles" localSheetId="0" hidden="1">'12квОсв'!$A:$B,'12квОсв'!$20:$24</definedName>
    <definedName name="Z_F2ABD8EA_6DB7_43F4_9C2F_C38CCCDBB3FD_.wvu.FilterData" localSheetId="0" hidden="1">'12квОсв'!$A$48:$V$299</definedName>
    <definedName name="Z_F76F23A2_F414_4A2E_84E8_865337660174_.wvu.FilterData" localSheetId="0" hidden="1">'12квОсв'!$A$48:$V$299</definedName>
    <definedName name="Z_F979D6CF_076C_43BF_8A89_212D37CD2E24_.wvu.FilterData" localSheetId="0" hidden="1">'12квОсв'!$A$48:$V$299</definedName>
    <definedName name="Z_F98F2E63_0546_4C4F_8D46_045300C4EEF7_.wvu.FilterData" localSheetId="0" hidden="1">'12квОсв'!$A$48:$V$299</definedName>
    <definedName name="Z_FB08CD6B_30AF_4D5D_BBA2_72A2A4786C23_.wvu.FilterData" localSheetId="0" hidden="1">'12квОсв'!$A$48:$V$299</definedName>
    <definedName name="Z_FF0BECDC_6018_439F_BA8A_653BFFBC84E9_.wvu.FilterData" localSheetId="0" hidden="1">'12квОсв'!$A$48:$V$293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'12квОсв'!$A:$B,'12квОсв'!$20:$24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'12квОсв'!$A$1:$V$299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86" i="1" l="1"/>
  <c r="T286" i="1"/>
  <c r="S286" i="1"/>
  <c r="V285" i="1"/>
  <c r="Q285" i="1"/>
  <c r="P285" i="1"/>
  <c r="O285" i="1"/>
  <c r="N285" i="1"/>
  <c r="N282" i="1" s="1"/>
  <c r="N260" i="1" s="1"/>
  <c r="M285" i="1"/>
  <c r="M282" i="1" s="1"/>
  <c r="M260" i="1" s="1"/>
  <c r="L285" i="1"/>
  <c r="K285" i="1"/>
  <c r="I285" i="1" s="1"/>
  <c r="J285" i="1"/>
  <c r="H285" i="1"/>
  <c r="G285" i="1"/>
  <c r="G282" i="1" s="1"/>
  <c r="G260" i="1" s="1"/>
  <c r="E285" i="1"/>
  <c r="D285" i="1"/>
  <c r="C285" i="1"/>
  <c r="B285" i="1"/>
  <c r="A285" i="1"/>
  <c r="V284" i="1"/>
  <c r="Q284" i="1"/>
  <c r="P284" i="1"/>
  <c r="P282" i="1" s="1"/>
  <c r="P260" i="1" s="1"/>
  <c r="O284" i="1"/>
  <c r="N284" i="1"/>
  <c r="M284" i="1"/>
  <c r="L284" i="1"/>
  <c r="K284" i="1"/>
  <c r="J284" i="1"/>
  <c r="H284" i="1" s="1"/>
  <c r="I284" i="1"/>
  <c r="G284" i="1"/>
  <c r="E284" i="1"/>
  <c r="D284" i="1"/>
  <c r="C284" i="1"/>
  <c r="B284" i="1"/>
  <c r="A284" i="1"/>
  <c r="V283" i="1"/>
  <c r="Q283" i="1"/>
  <c r="Q282" i="1" s="1"/>
  <c r="Q260" i="1" s="1"/>
  <c r="P283" i="1"/>
  <c r="O283" i="1"/>
  <c r="O282" i="1" s="1"/>
  <c r="O260" i="1" s="1"/>
  <c r="N283" i="1"/>
  <c r="M283" i="1"/>
  <c r="L283" i="1"/>
  <c r="K283" i="1"/>
  <c r="K282" i="1" s="1"/>
  <c r="K260" i="1" s="1"/>
  <c r="J283" i="1"/>
  <c r="H283" i="1" s="1"/>
  <c r="G283" i="1"/>
  <c r="E283" i="1"/>
  <c r="D283" i="1"/>
  <c r="D282" i="1" s="1"/>
  <c r="D260" i="1" s="1"/>
  <c r="C283" i="1"/>
  <c r="B283" i="1"/>
  <c r="A283" i="1"/>
  <c r="L282" i="1"/>
  <c r="L260" i="1" s="1"/>
  <c r="E282" i="1"/>
  <c r="E260" i="1" s="1"/>
  <c r="U281" i="1"/>
  <c r="T281" i="1"/>
  <c r="S281" i="1"/>
  <c r="U280" i="1"/>
  <c r="T280" i="1"/>
  <c r="S280" i="1"/>
  <c r="U279" i="1"/>
  <c r="T279" i="1"/>
  <c r="S279" i="1"/>
  <c r="U278" i="1"/>
  <c r="T278" i="1"/>
  <c r="S278" i="1"/>
  <c r="U277" i="1"/>
  <c r="T277" i="1"/>
  <c r="S277" i="1"/>
  <c r="U276" i="1"/>
  <c r="T276" i="1"/>
  <c r="S276" i="1"/>
  <c r="U275" i="1"/>
  <c r="T275" i="1"/>
  <c r="S275" i="1"/>
  <c r="U274" i="1"/>
  <c r="T274" i="1"/>
  <c r="S274" i="1"/>
  <c r="U273" i="1"/>
  <c r="T273" i="1"/>
  <c r="S273" i="1"/>
  <c r="U272" i="1"/>
  <c r="T272" i="1"/>
  <c r="S272" i="1"/>
  <c r="U271" i="1"/>
  <c r="T271" i="1"/>
  <c r="S271" i="1"/>
  <c r="U270" i="1"/>
  <c r="T270" i="1"/>
  <c r="S270" i="1"/>
  <c r="U269" i="1"/>
  <c r="T269" i="1"/>
  <c r="S269" i="1"/>
  <c r="U268" i="1"/>
  <c r="T268" i="1"/>
  <c r="S268" i="1"/>
  <c r="U267" i="1"/>
  <c r="T267" i="1"/>
  <c r="S267" i="1"/>
  <c r="U266" i="1"/>
  <c r="T266" i="1"/>
  <c r="S266" i="1"/>
  <c r="U265" i="1"/>
  <c r="T265" i="1"/>
  <c r="S265" i="1"/>
  <c r="U264" i="1"/>
  <c r="T264" i="1"/>
  <c r="S264" i="1"/>
  <c r="U263" i="1"/>
  <c r="T263" i="1"/>
  <c r="S263" i="1"/>
  <c r="U262" i="1"/>
  <c r="T262" i="1"/>
  <c r="S262" i="1"/>
  <c r="U261" i="1"/>
  <c r="T261" i="1"/>
  <c r="S261" i="1"/>
  <c r="U259" i="1"/>
  <c r="T259" i="1"/>
  <c r="S259" i="1"/>
  <c r="U258" i="1"/>
  <c r="T258" i="1"/>
  <c r="S258" i="1"/>
  <c r="U257" i="1"/>
  <c r="T257" i="1"/>
  <c r="S257" i="1"/>
  <c r="U256" i="1"/>
  <c r="T256" i="1"/>
  <c r="S256" i="1"/>
  <c r="U255" i="1"/>
  <c r="T255" i="1"/>
  <c r="S255" i="1"/>
  <c r="U254" i="1"/>
  <c r="T254" i="1"/>
  <c r="S254" i="1"/>
  <c r="U253" i="1"/>
  <c r="T253" i="1"/>
  <c r="S253" i="1"/>
  <c r="U252" i="1"/>
  <c r="T252" i="1"/>
  <c r="S252" i="1"/>
  <c r="U251" i="1"/>
  <c r="T251" i="1"/>
  <c r="S251" i="1"/>
  <c r="U250" i="1"/>
  <c r="T250" i="1"/>
  <c r="S250" i="1"/>
  <c r="U249" i="1"/>
  <c r="T249" i="1"/>
  <c r="S249" i="1"/>
  <c r="U248" i="1"/>
  <c r="T248" i="1"/>
  <c r="S248" i="1"/>
  <c r="U247" i="1"/>
  <c r="T247" i="1"/>
  <c r="S247" i="1"/>
  <c r="U246" i="1"/>
  <c r="T246" i="1"/>
  <c r="S246" i="1"/>
  <c r="U245" i="1"/>
  <c r="T245" i="1"/>
  <c r="S245" i="1"/>
  <c r="U244" i="1"/>
  <c r="T244" i="1"/>
  <c r="S244" i="1"/>
  <c r="U243" i="1"/>
  <c r="T243" i="1"/>
  <c r="S243" i="1"/>
  <c r="U242" i="1"/>
  <c r="T242" i="1"/>
  <c r="S242" i="1"/>
  <c r="U241" i="1"/>
  <c r="T241" i="1"/>
  <c r="S241" i="1"/>
  <c r="U240" i="1"/>
  <c r="T240" i="1"/>
  <c r="S240" i="1"/>
  <c r="U239" i="1"/>
  <c r="T239" i="1"/>
  <c r="S239" i="1"/>
  <c r="U238" i="1"/>
  <c r="T238" i="1"/>
  <c r="S238" i="1"/>
  <c r="U237" i="1"/>
  <c r="T237" i="1"/>
  <c r="S237" i="1"/>
  <c r="U236" i="1"/>
  <c r="T236" i="1"/>
  <c r="S236" i="1"/>
  <c r="U235" i="1"/>
  <c r="T235" i="1"/>
  <c r="S235" i="1"/>
  <c r="U234" i="1"/>
  <c r="T234" i="1"/>
  <c r="S234" i="1"/>
  <c r="U233" i="1"/>
  <c r="T233" i="1"/>
  <c r="S233" i="1"/>
  <c r="U232" i="1"/>
  <c r="T232" i="1"/>
  <c r="S232" i="1"/>
  <c r="U231" i="1"/>
  <c r="T231" i="1"/>
  <c r="S231" i="1"/>
  <c r="U230" i="1"/>
  <c r="T230" i="1"/>
  <c r="S230" i="1"/>
  <c r="U229" i="1"/>
  <c r="T229" i="1"/>
  <c r="S229" i="1"/>
  <c r="U228" i="1"/>
  <c r="T228" i="1"/>
  <c r="S228" i="1"/>
  <c r="U227" i="1"/>
  <c r="T227" i="1"/>
  <c r="S227" i="1"/>
  <c r="U226" i="1"/>
  <c r="T226" i="1"/>
  <c r="S226" i="1"/>
  <c r="U225" i="1"/>
  <c r="T225" i="1"/>
  <c r="S225" i="1"/>
  <c r="U224" i="1"/>
  <c r="T224" i="1"/>
  <c r="S224" i="1"/>
  <c r="U223" i="1"/>
  <c r="T223" i="1"/>
  <c r="S223" i="1"/>
  <c r="U222" i="1"/>
  <c r="T222" i="1"/>
  <c r="S222" i="1"/>
  <c r="U221" i="1"/>
  <c r="T221" i="1"/>
  <c r="S221" i="1"/>
  <c r="V220" i="1"/>
  <c r="Q220" i="1"/>
  <c r="P220" i="1"/>
  <c r="O220" i="1"/>
  <c r="N220" i="1"/>
  <c r="M220" i="1"/>
  <c r="L220" i="1"/>
  <c r="K220" i="1"/>
  <c r="J220" i="1"/>
  <c r="H220" i="1" s="1"/>
  <c r="I220" i="1"/>
  <c r="G220" i="1"/>
  <c r="E220" i="1"/>
  <c r="D220" i="1"/>
  <c r="C220" i="1"/>
  <c r="B220" i="1"/>
  <c r="A220" i="1"/>
  <c r="V219" i="1"/>
  <c r="Q219" i="1"/>
  <c r="P219" i="1"/>
  <c r="O219" i="1"/>
  <c r="N219" i="1"/>
  <c r="M219" i="1"/>
  <c r="L219" i="1"/>
  <c r="K219" i="1"/>
  <c r="I219" i="1" s="1"/>
  <c r="J219" i="1"/>
  <c r="H219" i="1" s="1"/>
  <c r="G219" i="1"/>
  <c r="E219" i="1"/>
  <c r="D219" i="1"/>
  <c r="C219" i="1"/>
  <c r="B219" i="1"/>
  <c r="A219" i="1"/>
  <c r="V218" i="1"/>
  <c r="T218" i="1"/>
  <c r="Q218" i="1"/>
  <c r="P218" i="1"/>
  <c r="O218" i="1"/>
  <c r="N218" i="1"/>
  <c r="M218" i="1"/>
  <c r="L218" i="1"/>
  <c r="K218" i="1"/>
  <c r="I218" i="1" s="1"/>
  <c r="J218" i="1"/>
  <c r="H218" i="1"/>
  <c r="S218" i="1" s="1"/>
  <c r="G218" i="1"/>
  <c r="E218" i="1"/>
  <c r="D218" i="1"/>
  <c r="C218" i="1"/>
  <c r="B218" i="1"/>
  <c r="A218" i="1"/>
  <c r="V217" i="1"/>
  <c r="Q217" i="1"/>
  <c r="P217" i="1"/>
  <c r="O217" i="1"/>
  <c r="N217" i="1"/>
  <c r="M217" i="1"/>
  <c r="L217" i="1"/>
  <c r="K217" i="1"/>
  <c r="J217" i="1"/>
  <c r="H217" i="1" s="1"/>
  <c r="I217" i="1"/>
  <c r="G217" i="1"/>
  <c r="E217" i="1"/>
  <c r="D217" i="1"/>
  <c r="C217" i="1"/>
  <c r="B217" i="1"/>
  <c r="A217" i="1"/>
  <c r="V216" i="1"/>
  <c r="Q216" i="1"/>
  <c r="P216" i="1"/>
  <c r="O216" i="1"/>
  <c r="N216" i="1"/>
  <c r="M216" i="1"/>
  <c r="L216" i="1"/>
  <c r="K216" i="1"/>
  <c r="I216" i="1" s="1"/>
  <c r="J216" i="1"/>
  <c r="H216" i="1" s="1"/>
  <c r="G216" i="1"/>
  <c r="E216" i="1"/>
  <c r="D216" i="1"/>
  <c r="C216" i="1"/>
  <c r="B216" i="1"/>
  <c r="A216" i="1"/>
  <c r="V215" i="1"/>
  <c r="T215" i="1"/>
  <c r="Q215" i="1"/>
  <c r="P215" i="1"/>
  <c r="O215" i="1"/>
  <c r="N215" i="1"/>
  <c r="M215" i="1"/>
  <c r="L215" i="1"/>
  <c r="K215" i="1"/>
  <c r="I215" i="1" s="1"/>
  <c r="J215" i="1"/>
  <c r="H215" i="1"/>
  <c r="S215" i="1" s="1"/>
  <c r="G215" i="1"/>
  <c r="E215" i="1"/>
  <c r="D215" i="1"/>
  <c r="C215" i="1"/>
  <c r="B215" i="1"/>
  <c r="A215" i="1"/>
  <c r="V214" i="1"/>
  <c r="Q214" i="1"/>
  <c r="P214" i="1"/>
  <c r="O214" i="1"/>
  <c r="N214" i="1"/>
  <c r="M214" i="1"/>
  <c r="L214" i="1"/>
  <c r="K214" i="1"/>
  <c r="J214" i="1"/>
  <c r="H214" i="1" s="1"/>
  <c r="I214" i="1"/>
  <c r="G214" i="1"/>
  <c r="E214" i="1"/>
  <c r="D214" i="1"/>
  <c r="C214" i="1"/>
  <c r="B214" i="1"/>
  <c r="A214" i="1"/>
  <c r="V213" i="1"/>
  <c r="Q213" i="1"/>
  <c r="P213" i="1"/>
  <c r="O213" i="1"/>
  <c r="N213" i="1"/>
  <c r="M213" i="1"/>
  <c r="L213" i="1"/>
  <c r="K213" i="1"/>
  <c r="I213" i="1" s="1"/>
  <c r="J213" i="1"/>
  <c r="H213" i="1" s="1"/>
  <c r="G213" i="1"/>
  <c r="E213" i="1"/>
  <c r="D213" i="1"/>
  <c r="C213" i="1"/>
  <c r="B213" i="1"/>
  <c r="A213" i="1"/>
  <c r="V212" i="1"/>
  <c r="T212" i="1"/>
  <c r="Q212" i="1"/>
  <c r="P212" i="1"/>
  <c r="O212" i="1"/>
  <c r="N212" i="1"/>
  <c r="M212" i="1"/>
  <c r="L212" i="1"/>
  <c r="K212" i="1"/>
  <c r="I212" i="1" s="1"/>
  <c r="J212" i="1"/>
  <c r="H212" i="1"/>
  <c r="S212" i="1" s="1"/>
  <c r="G212" i="1"/>
  <c r="E212" i="1"/>
  <c r="D212" i="1"/>
  <c r="C212" i="1"/>
  <c r="B212" i="1"/>
  <c r="A212" i="1"/>
  <c r="V211" i="1"/>
  <c r="Q211" i="1"/>
  <c r="P211" i="1"/>
  <c r="O211" i="1"/>
  <c r="N211" i="1"/>
  <c r="M211" i="1"/>
  <c r="L211" i="1"/>
  <c r="K211" i="1"/>
  <c r="J211" i="1"/>
  <c r="H211" i="1" s="1"/>
  <c r="I211" i="1"/>
  <c r="G211" i="1"/>
  <c r="E211" i="1"/>
  <c r="D211" i="1"/>
  <c r="C211" i="1"/>
  <c r="B211" i="1"/>
  <c r="A211" i="1"/>
  <c r="V210" i="1"/>
  <c r="Q210" i="1"/>
  <c r="P210" i="1"/>
  <c r="O210" i="1"/>
  <c r="N210" i="1"/>
  <c r="M210" i="1"/>
  <c r="L210" i="1"/>
  <c r="K210" i="1"/>
  <c r="I210" i="1" s="1"/>
  <c r="J210" i="1"/>
  <c r="H210" i="1" s="1"/>
  <c r="G210" i="1"/>
  <c r="E210" i="1"/>
  <c r="D210" i="1"/>
  <c r="C210" i="1"/>
  <c r="B210" i="1"/>
  <c r="A210" i="1"/>
  <c r="V209" i="1"/>
  <c r="T209" i="1"/>
  <c r="Q209" i="1"/>
  <c r="P209" i="1"/>
  <c r="O209" i="1"/>
  <c r="N209" i="1"/>
  <c r="M209" i="1"/>
  <c r="L209" i="1"/>
  <c r="K209" i="1"/>
  <c r="I209" i="1" s="1"/>
  <c r="J209" i="1"/>
  <c r="H209" i="1"/>
  <c r="S209" i="1" s="1"/>
  <c r="G209" i="1"/>
  <c r="E209" i="1"/>
  <c r="D209" i="1"/>
  <c r="C209" i="1"/>
  <c r="B209" i="1"/>
  <c r="A209" i="1"/>
  <c r="V208" i="1"/>
  <c r="Q208" i="1"/>
  <c r="P208" i="1"/>
  <c r="O208" i="1"/>
  <c r="N208" i="1"/>
  <c r="M208" i="1"/>
  <c r="L208" i="1"/>
  <c r="K208" i="1"/>
  <c r="J208" i="1"/>
  <c r="H208" i="1" s="1"/>
  <c r="I208" i="1"/>
  <c r="G208" i="1"/>
  <c r="E208" i="1"/>
  <c r="D208" i="1"/>
  <c r="C208" i="1"/>
  <c r="B208" i="1"/>
  <c r="A208" i="1"/>
  <c r="V207" i="1"/>
  <c r="Q207" i="1"/>
  <c r="P207" i="1"/>
  <c r="O207" i="1"/>
  <c r="N207" i="1"/>
  <c r="M207" i="1"/>
  <c r="L207" i="1"/>
  <c r="K207" i="1"/>
  <c r="I207" i="1" s="1"/>
  <c r="J207" i="1"/>
  <c r="H207" i="1" s="1"/>
  <c r="G207" i="1"/>
  <c r="E207" i="1"/>
  <c r="D207" i="1"/>
  <c r="C207" i="1"/>
  <c r="B207" i="1"/>
  <c r="A207" i="1"/>
  <c r="V206" i="1"/>
  <c r="T206" i="1"/>
  <c r="Q206" i="1"/>
  <c r="P206" i="1"/>
  <c r="O206" i="1"/>
  <c r="N206" i="1"/>
  <c r="M206" i="1"/>
  <c r="L206" i="1"/>
  <c r="K206" i="1"/>
  <c r="I206" i="1" s="1"/>
  <c r="J206" i="1"/>
  <c r="H206" i="1"/>
  <c r="S206" i="1" s="1"/>
  <c r="G206" i="1"/>
  <c r="E206" i="1"/>
  <c r="D206" i="1"/>
  <c r="C206" i="1"/>
  <c r="B206" i="1"/>
  <c r="A206" i="1"/>
  <c r="V205" i="1"/>
  <c r="Q205" i="1"/>
  <c r="P205" i="1"/>
  <c r="O205" i="1"/>
  <c r="N205" i="1"/>
  <c r="M205" i="1"/>
  <c r="L205" i="1"/>
  <c r="K205" i="1"/>
  <c r="J205" i="1"/>
  <c r="H205" i="1" s="1"/>
  <c r="I205" i="1"/>
  <c r="G205" i="1"/>
  <c r="E205" i="1"/>
  <c r="D205" i="1"/>
  <c r="C205" i="1"/>
  <c r="B205" i="1"/>
  <c r="A205" i="1"/>
  <c r="V204" i="1"/>
  <c r="Q204" i="1"/>
  <c r="P204" i="1"/>
  <c r="O204" i="1"/>
  <c r="N204" i="1"/>
  <c r="M204" i="1"/>
  <c r="L204" i="1"/>
  <c r="K204" i="1"/>
  <c r="I204" i="1" s="1"/>
  <c r="J204" i="1"/>
  <c r="H204" i="1" s="1"/>
  <c r="G204" i="1"/>
  <c r="E204" i="1"/>
  <c r="D204" i="1"/>
  <c r="C204" i="1"/>
  <c r="B204" i="1"/>
  <c r="A204" i="1"/>
  <c r="V203" i="1"/>
  <c r="T203" i="1"/>
  <c r="Q203" i="1"/>
  <c r="P203" i="1"/>
  <c r="O203" i="1"/>
  <c r="N203" i="1"/>
  <c r="M203" i="1"/>
  <c r="L203" i="1"/>
  <c r="K203" i="1"/>
  <c r="I203" i="1" s="1"/>
  <c r="J203" i="1"/>
  <c r="H203" i="1"/>
  <c r="S203" i="1" s="1"/>
  <c r="G203" i="1"/>
  <c r="E203" i="1"/>
  <c r="D203" i="1"/>
  <c r="C203" i="1"/>
  <c r="B203" i="1"/>
  <c r="A203" i="1"/>
  <c r="V202" i="1"/>
  <c r="Q202" i="1"/>
  <c r="P202" i="1"/>
  <c r="O202" i="1"/>
  <c r="N202" i="1"/>
  <c r="M202" i="1"/>
  <c r="L202" i="1"/>
  <c r="K202" i="1"/>
  <c r="J202" i="1"/>
  <c r="H202" i="1" s="1"/>
  <c r="I202" i="1"/>
  <c r="G202" i="1"/>
  <c r="E202" i="1"/>
  <c r="D202" i="1"/>
  <c r="C202" i="1"/>
  <c r="B202" i="1"/>
  <c r="A202" i="1"/>
  <c r="V201" i="1"/>
  <c r="Q201" i="1"/>
  <c r="P201" i="1"/>
  <c r="O201" i="1"/>
  <c r="N201" i="1"/>
  <c r="M201" i="1"/>
  <c r="L201" i="1"/>
  <c r="K201" i="1"/>
  <c r="I201" i="1" s="1"/>
  <c r="J201" i="1"/>
  <c r="H201" i="1" s="1"/>
  <c r="G201" i="1"/>
  <c r="E201" i="1"/>
  <c r="D201" i="1"/>
  <c r="C201" i="1"/>
  <c r="B201" i="1"/>
  <c r="A201" i="1"/>
  <c r="V200" i="1"/>
  <c r="Q200" i="1"/>
  <c r="P200" i="1"/>
  <c r="O200" i="1"/>
  <c r="N200" i="1"/>
  <c r="M200" i="1"/>
  <c r="T200" i="1" s="1"/>
  <c r="L200" i="1"/>
  <c r="K200" i="1"/>
  <c r="I200" i="1" s="1"/>
  <c r="J200" i="1"/>
  <c r="H200" i="1"/>
  <c r="G200" i="1"/>
  <c r="E200" i="1"/>
  <c r="D200" i="1"/>
  <c r="C200" i="1"/>
  <c r="B200" i="1"/>
  <c r="A200" i="1"/>
  <c r="V199" i="1"/>
  <c r="Q199" i="1"/>
  <c r="P199" i="1"/>
  <c r="O199" i="1"/>
  <c r="N199" i="1"/>
  <c r="M199" i="1"/>
  <c r="L199" i="1"/>
  <c r="K199" i="1"/>
  <c r="J199" i="1"/>
  <c r="H199" i="1" s="1"/>
  <c r="I199" i="1"/>
  <c r="G199" i="1"/>
  <c r="E199" i="1"/>
  <c r="D199" i="1"/>
  <c r="C199" i="1"/>
  <c r="B199" i="1"/>
  <c r="A199" i="1"/>
  <c r="V198" i="1"/>
  <c r="Q198" i="1"/>
  <c r="P198" i="1"/>
  <c r="O198" i="1"/>
  <c r="N198" i="1"/>
  <c r="M198" i="1"/>
  <c r="L198" i="1"/>
  <c r="H198" i="1" s="1"/>
  <c r="K198" i="1"/>
  <c r="I198" i="1" s="1"/>
  <c r="J198" i="1"/>
  <c r="G198" i="1"/>
  <c r="E198" i="1"/>
  <c r="D198" i="1"/>
  <c r="C198" i="1"/>
  <c r="B198" i="1"/>
  <c r="A198" i="1"/>
  <c r="V197" i="1"/>
  <c r="Q197" i="1"/>
  <c r="P197" i="1"/>
  <c r="O197" i="1"/>
  <c r="N197" i="1"/>
  <c r="M197" i="1"/>
  <c r="I197" i="1" s="1"/>
  <c r="L197" i="1"/>
  <c r="K197" i="1"/>
  <c r="J197" i="1"/>
  <c r="H197" i="1"/>
  <c r="G197" i="1"/>
  <c r="E197" i="1"/>
  <c r="D197" i="1"/>
  <c r="C197" i="1"/>
  <c r="B197" i="1"/>
  <c r="A197" i="1"/>
  <c r="V196" i="1"/>
  <c r="Q196" i="1"/>
  <c r="P196" i="1"/>
  <c r="O196" i="1"/>
  <c r="N196" i="1"/>
  <c r="M196" i="1"/>
  <c r="L196" i="1"/>
  <c r="K196" i="1"/>
  <c r="J196" i="1"/>
  <c r="H196" i="1" s="1"/>
  <c r="I196" i="1"/>
  <c r="G196" i="1"/>
  <c r="E196" i="1"/>
  <c r="D196" i="1"/>
  <c r="C196" i="1"/>
  <c r="B196" i="1"/>
  <c r="A196" i="1"/>
  <c r="V195" i="1"/>
  <c r="Q195" i="1"/>
  <c r="P195" i="1"/>
  <c r="O195" i="1"/>
  <c r="N195" i="1"/>
  <c r="M195" i="1"/>
  <c r="L195" i="1"/>
  <c r="K195" i="1"/>
  <c r="I195" i="1" s="1"/>
  <c r="J195" i="1"/>
  <c r="H195" i="1" s="1"/>
  <c r="G195" i="1"/>
  <c r="E195" i="1"/>
  <c r="D195" i="1"/>
  <c r="C195" i="1"/>
  <c r="B195" i="1"/>
  <c r="A195" i="1"/>
  <c r="V194" i="1"/>
  <c r="Q194" i="1"/>
  <c r="P194" i="1"/>
  <c r="O194" i="1"/>
  <c r="N194" i="1"/>
  <c r="M194" i="1"/>
  <c r="I194" i="1" s="1"/>
  <c r="L194" i="1"/>
  <c r="K194" i="1"/>
  <c r="J194" i="1"/>
  <c r="H194" i="1"/>
  <c r="S194" i="1" s="1"/>
  <c r="G194" i="1"/>
  <c r="E194" i="1"/>
  <c r="D194" i="1"/>
  <c r="C194" i="1"/>
  <c r="B194" i="1"/>
  <c r="A194" i="1"/>
  <c r="V193" i="1"/>
  <c r="Q193" i="1"/>
  <c r="P193" i="1"/>
  <c r="O193" i="1"/>
  <c r="N193" i="1"/>
  <c r="M193" i="1"/>
  <c r="L193" i="1"/>
  <c r="K193" i="1"/>
  <c r="J193" i="1"/>
  <c r="H193" i="1" s="1"/>
  <c r="I193" i="1"/>
  <c r="G193" i="1"/>
  <c r="E193" i="1"/>
  <c r="D193" i="1"/>
  <c r="C193" i="1"/>
  <c r="B193" i="1"/>
  <c r="A193" i="1"/>
  <c r="V192" i="1"/>
  <c r="Q192" i="1"/>
  <c r="P192" i="1"/>
  <c r="O192" i="1"/>
  <c r="N192" i="1"/>
  <c r="M192" i="1"/>
  <c r="L192" i="1"/>
  <c r="H192" i="1" s="1"/>
  <c r="K192" i="1"/>
  <c r="I192" i="1" s="1"/>
  <c r="J192" i="1"/>
  <c r="G192" i="1"/>
  <c r="E192" i="1"/>
  <c r="D192" i="1"/>
  <c r="C192" i="1"/>
  <c r="B192" i="1"/>
  <c r="A192" i="1"/>
  <c r="V191" i="1"/>
  <c r="Q191" i="1"/>
  <c r="P191" i="1"/>
  <c r="O191" i="1"/>
  <c r="N191" i="1"/>
  <c r="M191" i="1"/>
  <c r="T191" i="1" s="1"/>
  <c r="L191" i="1"/>
  <c r="K191" i="1"/>
  <c r="I191" i="1" s="1"/>
  <c r="J191" i="1"/>
  <c r="H191" i="1"/>
  <c r="S191" i="1" s="1"/>
  <c r="G191" i="1"/>
  <c r="E191" i="1"/>
  <c r="D191" i="1"/>
  <c r="C191" i="1"/>
  <c r="B191" i="1"/>
  <c r="A191" i="1"/>
  <c r="V190" i="1"/>
  <c r="Q190" i="1"/>
  <c r="P190" i="1"/>
  <c r="O190" i="1"/>
  <c r="N190" i="1"/>
  <c r="M190" i="1"/>
  <c r="L190" i="1"/>
  <c r="K190" i="1"/>
  <c r="J190" i="1"/>
  <c r="H190" i="1" s="1"/>
  <c r="I190" i="1"/>
  <c r="G190" i="1"/>
  <c r="E190" i="1"/>
  <c r="D190" i="1"/>
  <c r="C190" i="1"/>
  <c r="B190" i="1"/>
  <c r="A190" i="1"/>
  <c r="V189" i="1"/>
  <c r="Q189" i="1"/>
  <c r="P189" i="1"/>
  <c r="O189" i="1"/>
  <c r="N189" i="1"/>
  <c r="M189" i="1"/>
  <c r="L189" i="1"/>
  <c r="K189" i="1"/>
  <c r="I189" i="1" s="1"/>
  <c r="J189" i="1"/>
  <c r="H189" i="1" s="1"/>
  <c r="G189" i="1"/>
  <c r="E189" i="1"/>
  <c r="D189" i="1"/>
  <c r="C189" i="1"/>
  <c r="B189" i="1"/>
  <c r="A189" i="1"/>
  <c r="V188" i="1"/>
  <c r="Q188" i="1"/>
  <c r="P188" i="1"/>
  <c r="O188" i="1"/>
  <c r="N188" i="1"/>
  <c r="M188" i="1"/>
  <c r="I188" i="1" s="1"/>
  <c r="L188" i="1"/>
  <c r="K188" i="1"/>
  <c r="J188" i="1"/>
  <c r="H188" i="1"/>
  <c r="S188" i="1" s="1"/>
  <c r="G188" i="1"/>
  <c r="E188" i="1"/>
  <c r="D188" i="1"/>
  <c r="C188" i="1"/>
  <c r="B188" i="1"/>
  <c r="A188" i="1"/>
  <c r="V187" i="1"/>
  <c r="Q187" i="1"/>
  <c r="P187" i="1"/>
  <c r="O187" i="1"/>
  <c r="N187" i="1"/>
  <c r="M187" i="1"/>
  <c r="L187" i="1"/>
  <c r="K187" i="1"/>
  <c r="J187" i="1"/>
  <c r="H187" i="1" s="1"/>
  <c r="I187" i="1"/>
  <c r="G187" i="1"/>
  <c r="E187" i="1"/>
  <c r="D187" i="1"/>
  <c r="C187" i="1"/>
  <c r="B187" i="1"/>
  <c r="A187" i="1"/>
  <c r="V186" i="1"/>
  <c r="Q186" i="1"/>
  <c r="P186" i="1"/>
  <c r="O186" i="1"/>
  <c r="N186" i="1"/>
  <c r="M186" i="1"/>
  <c r="L186" i="1"/>
  <c r="H186" i="1" s="1"/>
  <c r="K186" i="1"/>
  <c r="I186" i="1" s="1"/>
  <c r="J186" i="1"/>
  <c r="G186" i="1"/>
  <c r="E186" i="1"/>
  <c r="D186" i="1"/>
  <c r="C186" i="1"/>
  <c r="B186" i="1"/>
  <c r="A186" i="1"/>
  <c r="V185" i="1"/>
  <c r="Q185" i="1"/>
  <c r="P185" i="1"/>
  <c r="O185" i="1"/>
  <c r="N185" i="1"/>
  <c r="M185" i="1"/>
  <c r="T185" i="1" s="1"/>
  <c r="L185" i="1"/>
  <c r="K185" i="1"/>
  <c r="I185" i="1" s="1"/>
  <c r="J185" i="1"/>
  <c r="H185" i="1"/>
  <c r="S185" i="1" s="1"/>
  <c r="G185" i="1"/>
  <c r="E185" i="1"/>
  <c r="D185" i="1"/>
  <c r="C185" i="1"/>
  <c r="B185" i="1"/>
  <c r="A185" i="1"/>
  <c r="V184" i="1"/>
  <c r="Q184" i="1"/>
  <c r="P184" i="1"/>
  <c r="O184" i="1"/>
  <c r="N184" i="1"/>
  <c r="M184" i="1"/>
  <c r="L184" i="1"/>
  <c r="K184" i="1"/>
  <c r="J184" i="1"/>
  <c r="H184" i="1" s="1"/>
  <c r="I184" i="1"/>
  <c r="G184" i="1"/>
  <c r="E184" i="1"/>
  <c r="D184" i="1"/>
  <c r="C184" i="1"/>
  <c r="B184" i="1"/>
  <c r="A184" i="1"/>
  <c r="V183" i="1"/>
  <c r="Q183" i="1"/>
  <c r="P183" i="1"/>
  <c r="O183" i="1"/>
  <c r="N183" i="1"/>
  <c r="M183" i="1"/>
  <c r="L183" i="1"/>
  <c r="K183" i="1"/>
  <c r="I183" i="1" s="1"/>
  <c r="J183" i="1"/>
  <c r="H183" i="1" s="1"/>
  <c r="G183" i="1"/>
  <c r="E183" i="1"/>
  <c r="D183" i="1"/>
  <c r="C183" i="1"/>
  <c r="B183" i="1"/>
  <c r="A183" i="1"/>
  <c r="V182" i="1"/>
  <c r="Q182" i="1"/>
  <c r="P182" i="1"/>
  <c r="O182" i="1"/>
  <c r="N182" i="1"/>
  <c r="M182" i="1"/>
  <c r="L182" i="1"/>
  <c r="K182" i="1"/>
  <c r="J182" i="1"/>
  <c r="H182" i="1"/>
  <c r="G182" i="1"/>
  <c r="E182" i="1"/>
  <c r="D182" i="1"/>
  <c r="C182" i="1"/>
  <c r="B182" i="1"/>
  <c r="A182" i="1"/>
  <c r="V181" i="1"/>
  <c r="Q181" i="1"/>
  <c r="P181" i="1"/>
  <c r="O181" i="1"/>
  <c r="N181" i="1"/>
  <c r="M181" i="1"/>
  <c r="L181" i="1"/>
  <c r="K181" i="1"/>
  <c r="J181" i="1"/>
  <c r="H181" i="1" s="1"/>
  <c r="I181" i="1"/>
  <c r="G181" i="1"/>
  <c r="E181" i="1"/>
  <c r="D181" i="1"/>
  <c r="C181" i="1"/>
  <c r="B181" i="1"/>
  <c r="A181" i="1"/>
  <c r="V180" i="1"/>
  <c r="Q180" i="1"/>
  <c r="P180" i="1"/>
  <c r="O180" i="1"/>
  <c r="N180" i="1"/>
  <c r="M180" i="1"/>
  <c r="L180" i="1"/>
  <c r="K180" i="1"/>
  <c r="I180" i="1" s="1"/>
  <c r="J180" i="1"/>
  <c r="H180" i="1" s="1"/>
  <c r="G180" i="1"/>
  <c r="E180" i="1"/>
  <c r="D180" i="1"/>
  <c r="C180" i="1"/>
  <c r="B180" i="1"/>
  <c r="A180" i="1"/>
  <c r="V179" i="1"/>
  <c r="Q179" i="1"/>
  <c r="P179" i="1"/>
  <c r="O179" i="1"/>
  <c r="N179" i="1"/>
  <c r="M179" i="1"/>
  <c r="L179" i="1"/>
  <c r="K179" i="1"/>
  <c r="J179" i="1"/>
  <c r="H179" i="1"/>
  <c r="G179" i="1"/>
  <c r="E179" i="1"/>
  <c r="D179" i="1"/>
  <c r="C179" i="1"/>
  <c r="B179" i="1"/>
  <c r="A179" i="1"/>
  <c r="V178" i="1"/>
  <c r="Q178" i="1"/>
  <c r="P178" i="1"/>
  <c r="O178" i="1"/>
  <c r="N178" i="1"/>
  <c r="M178" i="1"/>
  <c r="L178" i="1"/>
  <c r="K178" i="1"/>
  <c r="J178" i="1"/>
  <c r="H178" i="1" s="1"/>
  <c r="I178" i="1"/>
  <c r="G178" i="1"/>
  <c r="E178" i="1"/>
  <c r="D178" i="1"/>
  <c r="C178" i="1"/>
  <c r="B178" i="1"/>
  <c r="A178" i="1"/>
  <c r="V177" i="1"/>
  <c r="Q177" i="1"/>
  <c r="P177" i="1"/>
  <c r="O177" i="1"/>
  <c r="N177" i="1"/>
  <c r="M177" i="1"/>
  <c r="L177" i="1"/>
  <c r="K177" i="1"/>
  <c r="I177" i="1" s="1"/>
  <c r="J177" i="1"/>
  <c r="H177" i="1" s="1"/>
  <c r="G177" i="1"/>
  <c r="E177" i="1"/>
  <c r="D177" i="1"/>
  <c r="C177" i="1"/>
  <c r="B177" i="1"/>
  <c r="A177" i="1"/>
  <c r="V176" i="1"/>
  <c r="Q176" i="1"/>
  <c r="P176" i="1"/>
  <c r="O176" i="1"/>
  <c r="N176" i="1"/>
  <c r="M176" i="1"/>
  <c r="L176" i="1"/>
  <c r="K176" i="1"/>
  <c r="J176" i="1"/>
  <c r="H176" i="1"/>
  <c r="G176" i="1"/>
  <c r="E176" i="1"/>
  <c r="D176" i="1"/>
  <c r="C176" i="1"/>
  <c r="B176" i="1"/>
  <c r="A176" i="1"/>
  <c r="V175" i="1"/>
  <c r="Q175" i="1"/>
  <c r="P175" i="1"/>
  <c r="O175" i="1"/>
  <c r="N175" i="1"/>
  <c r="M175" i="1"/>
  <c r="L175" i="1"/>
  <c r="K175" i="1"/>
  <c r="J175" i="1"/>
  <c r="H175" i="1" s="1"/>
  <c r="I175" i="1"/>
  <c r="G175" i="1"/>
  <c r="E175" i="1"/>
  <c r="D175" i="1"/>
  <c r="C175" i="1"/>
  <c r="B175" i="1"/>
  <c r="A175" i="1"/>
  <c r="V174" i="1"/>
  <c r="Q174" i="1"/>
  <c r="P174" i="1"/>
  <c r="O174" i="1"/>
  <c r="N174" i="1"/>
  <c r="M174" i="1"/>
  <c r="L174" i="1"/>
  <c r="K174" i="1"/>
  <c r="I174" i="1" s="1"/>
  <c r="J174" i="1"/>
  <c r="H174" i="1" s="1"/>
  <c r="G174" i="1"/>
  <c r="E174" i="1"/>
  <c r="D174" i="1"/>
  <c r="C174" i="1"/>
  <c r="B174" i="1"/>
  <c r="A174" i="1"/>
  <c r="V173" i="1"/>
  <c r="Q173" i="1"/>
  <c r="P173" i="1"/>
  <c r="O173" i="1"/>
  <c r="N173" i="1"/>
  <c r="M173" i="1"/>
  <c r="L173" i="1"/>
  <c r="K173" i="1"/>
  <c r="J173" i="1"/>
  <c r="H173" i="1"/>
  <c r="G173" i="1"/>
  <c r="E173" i="1"/>
  <c r="D173" i="1"/>
  <c r="C173" i="1"/>
  <c r="B173" i="1"/>
  <c r="A173" i="1"/>
  <c r="V172" i="1"/>
  <c r="Q172" i="1"/>
  <c r="P172" i="1"/>
  <c r="O172" i="1"/>
  <c r="N172" i="1"/>
  <c r="M172" i="1"/>
  <c r="L172" i="1"/>
  <c r="K172" i="1"/>
  <c r="J172" i="1"/>
  <c r="H172" i="1" s="1"/>
  <c r="I172" i="1"/>
  <c r="G172" i="1"/>
  <c r="E172" i="1"/>
  <c r="D172" i="1"/>
  <c r="C172" i="1"/>
  <c r="B172" i="1"/>
  <c r="A172" i="1"/>
  <c r="V171" i="1"/>
  <c r="Q171" i="1"/>
  <c r="P171" i="1"/>
  <c r="O171" i="1"/>
  <c r="N171" i="1"/>
  <c r="M171" i="1"/>
  <c r="L171" i="1"/>
  <c r="K171" i="1"/>
  <c r="I171" i="1" s="1"/>
  <c r="J171" i="1"/>
  <c r="H171" i="1" s="1"/>
  <c r="G171" i="1"/>
  <c r="E171" i="1"/>
  <c r="D171" i="1"/>
  <c r="C171" i="1"/>
  <c r="B171" i="1"/>
  <c r="A171" i="1"/>
  <c r="V170" i="1"/>
  <c r="Q170" i="1"/>
  <c r="P170" i="1"/>
  <c r="O170" i="1"/>
  <c r="N170" i="1"/>
  <c r="M170" i="1"/>
  <c r="T170" i="1" s="1"/>
  <c r="L170" i="1"/>
  <c r="K170" i="1"/>
  <c r="J170" i="1"/>
  <c r="H170" i="1"/>
  <c r="G170" i="1"/>
  <c r="E170" i="1"/>
  <c r="D170" i="1"/>
  <c r="C170" i="1"/>
  <c r="B170" i="1"/>
  <c r="A170" i="1"/>
  <c r="V169" i="1"/>
  <c r="Q169" i="1"/>
  <c r="P169" i="1"/>
  <c r="O169" i="1"/>
  <c r="N169" i="1"/>
  <c r="M169" i="1"/>
  <c r="L169" i="1"/>
  <c r="K169" i="1"/>
  <c r="J169" i="1"/>
  <c r="H169" i="1" s="1"/>
  <c r="I169" i="1"/>
  <c r="G169" i="1"/>
  <c r="E169" i="1"/>
  <c r="D169" i="1"/>
  <c r="C169" i="1"/>
  <c r="B169" i="1"/>
  <c r="A169" i="1"/>
  <c r="V168" i="1"/>
  <c r="Q168" i="1"/>
  <c r="P168" i="1"/>
  <c r="O168" i="1"/>
  <c r="N168" i="1"/>
  <c r="M168" i="1"/>
  <c r="L168" i="1"/>
  <c r="K168" i="1"/>
  <c r="I168" i="1" s="1"/>
  <c r="J168" i="1"/>
  <c r="H168" i="1" s="1"/>
  <c r="G168" i="1"/>
  <c r="E168" i="1"/>
  <c r="D168" i="1"/>
  <c r="C168" i="1"/>
  <c r="B168" i="1"/>
  <c r="A168" i="1"/>
  <c r="V167" i="1"/>
  <c r="Q167" i="1"/>
  <c r="P167" i="1"/>
  <c r="O167" i="1"/>
  <c r="N167" i="1"/>
  <c r="M167" i="1"/>
  <c r="T167" i="1" s="1"/>
  <c r="L167" i="1"/>
  <c r="K167" i="1"/>
  <c r="J167" i="1"/>
  <c r="H167" i="1"/>
  <c r="G167" i="1"/>
  <c r="E167" i="1"/>
  <c r="D167" i="1"/>
  <c r="C167" i="1"/>
  <c r="B167" i="1"/>
  <c r="A167" i="1"/>
  <c r="V166" i="1"/>
  <c r="Q166" i="1"/>
  <c r="P166" i="1"/>
  <c r="O166" i="1"/>
  <c r="N166" i="1"/>
  <c r="M166" i="1"/>
  <c r="L166" i="1"/>
  <c r="K166" i="1"/>
  <c r="J166" i="1"/>
  <c r="H166" i="1" s="1"/>
  <c r="I166" i="1"/>
  <c r="G166" i="1"/>
  <c r="E166" i="1"/>
  <c r="D166" i="1"/>
  <c r="C166" i="1"/>
  <c r="B166" i="1"/>
  <c r="A166" i="1"/>
  <c r="V165" i="1"/>
  <c r="Q165" i="1"/>
  <c r="P165" i="1"/>
  <c r="O165" i="1"/>
  <c r="N165" i="1"/>
  <c r="M165" i="1"/>
  <c r="L165" i="1"/>
  <c r="H165" i="1" s="1"/>
  <c r="K165" i="1"/>
  <c r="I165" i="1" s="1"/>
  <c r="J165" i="1"/>
  <c r="G165" i="1"/>
  <c r="E165" i="1"/>
  <c r="D165" i="1"/>
  <c r="C165" i="1"/>
  <c r="B165" i="1"/>
  <c r="A165" i="1"/>
  <c r="V164" i="1"/>
  <c r="Q164" i="1"/>
  <c r="P164" i="1"/>
  <c r="O164" i="1"/>
  <c r="N164" i="1"/>
  <c r="M164" i="1"/>
  <c r="L164" i="1"/>
  <c r="K164" i="1"/>
  <c r="J164" i="1"/>
  <c r="H164" i="1"/>
  <c r="G164" i="1"/>
  <c r="E164" i="1"/>
  <c r="D164" i="1"/>
  <c r="C164" i="1"/>
  <c r="B164" i="1"/>
  <c r="A164" i="1"/>
  <c r="V163" i="1"/>
  <c r="Q163" i="1"/>
  <c r="P163" i="1"/>
  <c r="O163" i="1"/>
  <c r="N163" i="1"/>
  <c r="M163" i="1"/>
  <c r="L163" i="1"/>
  <c r="K163" i="1"/>
  <c r="J163" i="1"/>
  <c r="H163" i="1" s="1"/>
  <c r="I163" i="1"/>
  <c r="G163" i="1"/>
  <c r="E163" i="1"/>
  <c r="D163" i="1"/>
  <c r="C163" i="1"/>
  <c r="B163" i="1"/>
  <c r="A163" i="1"/>
  <c r="V162" i="1"/>
  <c r="Q162" i="1"/>
  <c r="P162" i="1"/>
  <c r="O162" i="1"/>
  <c r="N162" i="1"/>
  <c r="M162" i="1"/>
  <c r="L162" i="1"/>
  <c r="H162" i="1" s="1"/>
  <c r="K162" i="1"/>
  <c r="I162" i="1" s="1"/>
  <c r="J162" i="1"/>
  <c r="G162" i="1"/>
  <c r="E162" i="1"/>
  <c r="D162" i="1"/>
  <c r="C162" i="1"/>
  <c r="B162" i="1"/>
  <c r="A162" i="1"/>
  <c r="V161" i="1"/>
  <c r="Q161" i="1"/>
  <c r="P161" i="1"/>
  <c r="O161" i="1"/>
  <c r="N161" i="1"/>
  <c r="M161" i="1"/>
  <c r="L161" i="1"/>
  <c r="K161" i="1"/>
  <c r="J161" i="1"/>
  <c r="H161" i="1"/>
  <c r="G161" i="1"/>
  <c r="E161" i="1"/>
  <c r="D161" i="1"/>
  <c r="C161" i="1"/>
  <c r="B161" i="1"/>
  <c r="A161" i="1"/>
  <c r="V160" i="1"/>
  <c r="Q160" i="1"/>
  <c r="P160" i="1"/>
  <c r="O160" i="1"/>
  <c r="N160" i="1"/>
  <c r="M160" i="1"/>
  <c r="L160" i="1"/>
  <c r="K160" i="1"/>
  <c r="J160" i="1"/>
  <c r="H160" i="1" s="1"/>
  <c r="I160" i="1"/>
  <c r="G160" i="1"/>
  <c r="E160" i="1"/>
  <c r="D160" i="1"/>
  <c r="C160" i="1"/>
  <c r="B160" i="1"/>
  <c r="A160" i="1"/>
  <c r="V159" i="1"/>
  <c r="Q159" i="1"/>
  <c r="P159" i="1"/>
  <c r="O159" i="1"/>
  <c r="N159" i="1"/>
  <c r="M159" i="1"/>
  <c r="L159" i="1"/>
  <c r="H159" i="1" s="1"/>
  <c r="K159" i="1"/>
  <c r="I159" i="1" s="1"/>
  <c r="J159" i="1"/>
  <c r="G159" i="1"/>
  <c r="E159" i="1"/>
  <c r="D159" i="1"/>
  <c r="C159" i="1"/>
  <c r="B159" i="1"/>
  <c r="A159" i="1"/>
  <c r="V158" i="1"/>
  <c r="Q158" i="1"/>
  <c r="P158" i="1"/>
  <c r="O158" i="1"/>
  <c r="N158" i="1"/>
  <c r="M158" i="1"/>
  <c r="L158" i="1"/>
  <c r="K158" i="1"/>
  <c r="I158" i="1" s="1"/>
  <c r="J158" i="1"/>
  <c r="H158" i="1"/>
  <c r="G158" i="1"/>
  <c r="E158" i="1"/>
  <c r="D158" i="1"/>
  <c r="C158" i="1"/>
  <c r="B158" i="1"/>
  <c r="A158" i="1"/>
  <c r="V157" i="1"/>
  <c r="Q157" i="1"/>
  <c r="P157" i="1"/>
  <c r="O157" i="1"/>
  <c r="N157" i="1"/>
  <c r="M157" i="1"/>
  <c r="L157" i="1"/>
  <c r="K157" i="1"/>
  <c r="J157" i="1"/>
  <c r="H157" i="1" s="1"/>
  <c r="I157" i="1"/>
  <c r="G157" i="1"/>
  <c r="E157" i="1"/>
  <c r="D157" i="1"/>
  <c r="C157" i="1"/>
  <c r="B157" i="1"/>
  <c r="A157" i="1"/>
  <c r="V156" i="1"/>
  <c r="Q156" i="1"/>
  <c r="P156" i="1"/>
  <c r="O156" i="1"/>
  <c r="N156" i="1"/>
  <c r="M156" i="1"/>
  <c r="L156" i="1"/>
  <c r="K156" i="1"/>
  <c r="I156" i="1" s="1"/>
  <c r="J156" i="1"/>
  <c r="G156" i="1"/>
  <c r="E156" i="1"/>
  <c r="D156" i="1"/>
  <c r="C156" i="1"/>
  <c r="B156" i="1"/>
  <c r="A156" i="1"/>
  <c r="V155" i="1"/>
  <c r="U155" i="1"/>
  <c r="T155" i="1"/>
  <c r="Q155" i="1"/>
  <c r="P155" i="1"/>
  <c r="O155" i="1"/>
  <c r="N155" i="1"/>
  <c r="M155" i="1"/>
  <c r="L155" i="1"/>
  <c r="K155" i="1"/>
  <c r="I155" i="1" s="1"/>
  <c r="J155" i="1"/>
  <c r="H155" i="1"/>
  <c r="G155" i="1"/>
  <c r="E155" i="1"/>
  <c r="D155" i="1"/>
  <c r="C155" i="1"/>
  <c r="B155" i="1"/>
  <c r="A155" i="1"/>
  <c r="V154" i="1"/>
  <c r="Q154" i="1"/>
  <c r="P154" i="1"/>
  <c r="O154" i="1"/>
  <c r="N154" i="1"/>
  <c r="M154" i="1"/>
  <c r="L154" i="1"/>
  <c r="K154" i="1"/>
  <c r="J154" i="1"/>
  <c r="H154" i="1" s="1"/>
  <c r="I154" i="1"/>
  <c r="G154" i="1"/>
  <c r="E154" i="1"/>
  <c r="D154" i="1"/>
  <c r="C154" i="1"/>
  <c r="B154" i="1"/>
  <c r="A154" i="1"/>
  <c r="V153" i="1"/>
  <c r="Q153" i="1"/>
  <c r="P153" i="1"/>
  <c r="O153" i="1"/>
  <c r="N153" i="1"/>
  <c r="M153" i="1"/>
  <c r="L153" i="1"/>
  <c r="K153" i="1"/>
  <c r="I153" i="1" s="1"/>
  <c r="J153" i="1"/>
  <c r="H153" i="1" s="1"/>
  <c r="G153" i="1"/>
  <c r="E153" i="1"/>
  <c r="D153" i="1"/>
  <c r="C153" i="1"/>
  <c r="B153" i="1"/>
  <c r="A153" i="1"/>
  <c r="V152" i="1"/>
  <c r="U152" i="1"/>
  <c r="Q152" i="1"/>
  <c r="P152" i="1"/>
  <c r="O152" i="1"/>
  <c r="N152" i="1"/>
  <c r="H152" i="1" s="1"/>
  <c r="M152" i="1"/>
  <c r="L152" i="1"/>
  <c r="K152" i="1"/>
  <c r="J152" i="1"/>
  <c r="G152" i="1"/>
  <c r="E152" i="1"/>
  <c r="D152" i="1"/>
  <c r="C152" i="1"/>
  <c r="B152" i="1"/>
  <c r="A152" i="1"/>
  <c r="V151" i="1"/>
  <c r="Q151" i="1"/>
  <c r="P151" i="1"/>
  <c r="O151" i="1"/>
  <c r="N151" i="1"/>
  <c r="M151" i="1"/>
  <c r="L151" i="1"/>
  <c r="K151" i="1"/>
  <c r="J151" i="1"/>
  <c r="I151" i="1"/>
  <c r="G151" i="1"/>
  <c r="E151" i="1"/>
  <c r="D151" i="1"/>
  <c r="C151" i="1"/>
  <c r="B151" i="1"/>
  <c r="A151" i="1"/>
  <c r="V150" i="1"/>
  <c r="U150" i="1"/>
  <c r="Q150" i="1"/>
  <c r="P150" i="1"/>
  <c r="O150" i="1"/>
  <c r="N150" i="1"/>
  <c r="M150" i="1"/>
  <c r="L150" i="1"/>
  <c r="H150" i="1" s="1"/>
  <c r="T150" i="1" s="1"/>
  <c r="K150" i="1"/>
  <c r="I150" i="1" s="1"/>
  <c r="J150" i="1"/>
  <c r="G150" i="1"/>
  <c r="E150" i="1"/>
  <c r="D150" i="1"/>
  <c r="C150" i="1"/>
  <c r="B150" i="1"/>
  <c r="A150" i="1"/>
  <c r="V149" i="1"/>
  <c r="U149" i="1"/>
  <c r="T149" i="1"/>
  <c r="Q149" i="1"/>
  <c r="P149" i="1"/>
  <c r="O149" i="1"/>
  <c r="N149" i="1"/>
  <c r="M149" i="1"/>
  <c r="L149" i="1"/>
  <c r="K149" i="1"/>
  <c r="J149" i="1"/>
  <c r="H149" i="1" s="1"/>
  <c r="G149" i="1"/>
  <c r="E149" i="1"/>
  <c r="D149" i="1"/>
  <c r="C149" i="1"/>
  <c r="B149" i="1"/>
  <c r="A149" i="1"/>
  <c r="V148" i="1"/>
  <c r="Q148" i="1"/>
  <c r="P148" i="1"/>
  <c r="O148" i="1"/>
  <c r="N148" i="1"/>
  <c r="M148" i="1"/>
  <c r="L148" i="1"/>
  <c r="K148" i="1"/>
  <c r="J148" i="1"/>
  <c r="I148" i="1"/>
  <c r="G148" i="1"/>
  <c r="E148" i="1"/>
  <c r="D148" i="1"/>
  <c r="C148" i="1"/>
  <c r="B148" i="1"/>
  <c r="A148" i="1"/>
  <c r="V147" i="1"/>
  <c r="Q147" i="1"/>
  <c r="P147" i="1"/>
  <c r="O147" i="1"/>
  <c r="N147" i="1"/>
  <c r="M147" i="1"/>
  <c r="L147" i="1"/>
  <c r="H147" i="1" s="1"/>
  <c r="S147" i="1" s="1"/>
  <c r="K147" i="1"/>
  <c r="I147" i="1" s="1"/>
  <c r="J147" i="1"/>
  <c r="G147" i="1"/>
  <c r="E147" i="1"/>
  <c r="D147" i="1"/>
  <c r="C147" i="1"/>
  <c r="B147" i="1"/>
  <c r="A147" i="1"/>
  <c r="V146" i="1"/>
  <c r="Q146" i="1"/>
  <c r="P146" i="1"/>
  <c r="O146" i="1"/>
  <c r="N146" i="1"/>
  <c r="M146" i="1"/>
  <c r="L146" i="1"/>
  <c r="K146" i="1"/>
  <c r="I146" i="1" s="1"/>
  <c r="J146" i="1"/>
  <c r="H146" i="1" s="1"/>
  <c r="G146" i="1"/>
  <c r="E146" i="1"/>
  <c r="D146" i="1"/>
  <c r="C146" i="1"/>
  <c r="B146" i="1"/>
  <c r="A146" i="1"/>
  <c r="V145" i="1"/>
  <c r="Q145" i="1"/>
  <c r="P145" i="1"/>
  <c r="O145" i="1"/>
  <c r="N145" i="1"/>
  <c r="M145" i="1"/>
  <c r="L145" i="1"/>
  <c r="K145" i="1"/>
  <c r="I145" i="1" s="1"/>
  <c r="J145" i="1"/>
  <c r="G145" i="1"/>
  <c r="E145" i="1"/>
  <c r="D145" i="1"/>
  <c r="C145" i="1"/>
  <c r="B145" i="1"/>
  <c r="A145" i="1"/>
  <c r="V144" i="1"/>
  <c r="Q144" i="1"/>
  <c r="P144" i="1"/>
  <c r="O144" i="1"/>
  <c r="N144" i="1"/>
  <c r="H144" i="1" s="1"/>
  <c r="M144" i="1"/>
  <c r="I144" i="1" s="1"/>
  <c r="L144" i="1"/>
  <c r="K144" i="1"/>
  <c r="J144" i="1"/>
  <c r="G144" i="1"/>
  <c r="E144" i="1"/>
  <c r="D144" i="1"/>
  <c r="C144" i="1"/>
  <c r="B144" i="1"/>
  <c r="A144" i="1"/>
  <c r="V143" i="1"/>
  <c r="Q143" i="1"/>
  <c r="P143" i="1"/>
  <c r="O143" i="1"/>
  <c r="N143" i="1"/>
  <c r="M143" i="1"/>
  <c r="L143" i="1"/>
  <c r="K143" i="1"/>
  <c r="J143" i="1"/>
  <c r="H143" i="1" s="1"/>
  <c r="I143" i="1"/>
  <c r="G143" i="1"/>
  <c r="E143" i="1"/>
  <c r="D143" i="1"/>
  <c r="C143" i="1"/>
  <c r="B143" i="1"/>
  <c r="A143" i="1"/>
  <c r="V142" i="1"/>
  <c r="Q142" i="1"/>
  <c r="P142" i="1"/>
  <c r="O142" i="1"/>
  <c r="N142" i="1"/>
  <c r="M142" i="1"/>
  <c r="L142" i="1"/>
  <c r="K142" i="1"/>
  <c r="I142" i="1" s="1"/>
  <c r="J142" i="1"/>
  <c r="H142" i="1" s="1"/>
  <c r="G142" i="1"/>
  <c r="E142" i="1"/>
  <c r="D142" i="1"/>
  <c r="C142" i="1"/>
  <c r="B142" i="1"/>
  <c r="A142" i="1"/>
  <c r="V141" i="1"/>
  <c r="Q141" i="1"/>
  <c r="P141" i="1"/>
  <c r="O141" i="1"/>
  <c r="N141" i="1"/>
  <c r="M141" i="1"/>
  <c r="I141" i="1" s="1"/>
  <c r="L141" i="1"/>
  <c r="K141" i="1"/>
  <c r="J141" i="1"/>
  <c r="H141" i="1"/>
  <c r="S141" i="1" s="1"/>
  <c r="G141" i="1"/>
  <c r="E141" i="1"/>
  <c r="D141" i="1"/>
  <c r="C141" i="1"/>
  <c r="B141" i="1"/>
  <c r="A141" i="1"/>
  <c r="V140" i="1"/>
  <c r="Q140" i="1"/>
  <c r="P140" i="1"/>
  <c r="O140" i="1"/>
  <c r="N140" i="1"/>
  <c r="M140" i="1"/>
  <c r="L140" i="1"/>
  <c r="K140" i="1"/>
  <c r="J140" i="1"/>
  <c r="H140" i="1" s="1"/>
  <c r="I140" i="1"/>
  <c r="G140" i="1"/>
  <c r="E140" i="1"/>
  <c r="D140" i="1"/>
  <c r="C140" i="1"/>
  <c r="B140" i="1"/>
  <c r="A140" i="1"/>
  <c r="V139" i="1"/>
  <c r="Q139" i="1"/>
  <c r="P139" i="1"/>
  <c r="O139" i="1"/>
  <c r="N139" i="1"/>
  <c r="M139" i="1"/>
  <c r="L139" i="1"/>
  <c r="K139" i="1"/>
  <c r="I139" i="1" s="1"/>
  <c r="J139" i="1"/>
  <c r="G139" i="1"/>
  <c r="E139" i="1"/>
  <c r="D139" i="1"/>
  <c r="C139" i="1"/>
  <c r="B139" i="1"/>
  <c r="A139" i="1"/>
  <c r="V138" i="1"/>
  <c r="Q138" i="1"/>
  <c r="P138" i="1"/>
  <c r="O138" i="1"/>
  <c r="N138" i="1"/>
  <c r="H138" i="1" s="1"/>
  <c r="M138" i="1"/>
  <c r="I138" i="1" s="1"/>
  <c r="L138" i="1"/>
  <c r="K138" i="1"/>
  <c r="J138" i="1"/>
  <c r="G138" i="1"/>
  <c r="G129" i="1" s="1"/>
  <c r="E138" i="1"/>
  <c r="D138" i="1"/>
  <c r="C138" i="1"/>
  <c r="B138" i="1"/>
  <c r="A138" i="1"/>
  <c r="V137" i="1"/>
  <c r="Q137" i="1"/>
  <c r="P137" i="1"/>
  <c r="O137" i="1"/>
  <c r="N137" i="1"/>
  <c r="M137" i="1"/>
  <c r="L137" i="1"/>
  <c r="K137" i="1"/>
  <c r="J137" i="1"/>
  <c r="H137" i="1" s="1"/>
  <c r="I137" i="1"/>
  <c r="G137" i="1"/>
  <c r="E137" i="1"/>
  <c r="D137" i="1"/>
  <c r="C137" i="1"/>
  <c r="B137" i="1"/>
  <c r="A137" i="1"/>
  <c r="V136" i="1"/>
  <c r="Q136" i="1"/>
  <c r="P136" i="1"/>
  <c r="O136" i="1"/>
  <c r="N136" i="1"/>
  <c r="M136" i="1"/>
  <c r="L136" i="1"/>
  <c r="K136" i="1"/>
  <c r="I136" i="1" s="1"/>
  <c r="J136" i="1"/>
  <c r="G136" i="1"/>
  <c r="E136" i="1"/>
  <c r="E129" i="1" s="1"/>
  <c r="E32" i="1" s="1"/>
  <c r="D136" i="1"/>
  <c r="C136" i="1"/>
  <c r="B136" i="1"/>
  <c r="A136" i="1"/>
  <c r="V135" i="1"/>
  <c r="Q135" i="1"/>
  <c r="P135" i="1"/>
  <c r="O135" i="1"/>
  <c r="N135" i="1"/>
  <c r="H135" i="1" s="1"/>
  <c r="M135" i="1"/>
  <c r="I135" i="1" s="1"/>
  <c r="L135" i="1"/>
  <c r="K135" i="1"/>
  <c r="J135" i="1"/>
  <c r="G135" i="1"/>
  <c r="E135" i="1"/>
  <c r="D135" i="1"/>
  <c r="C135" i="1"/>
  <c r="B135" i="1"/>
  <c r="A135" i="1"/>
  <c r="V134" i="1"/>
  <c r="Q134" i="1"/>
  <c r="P134" i="1"/>
  <c r="O134" i="1"/>
  <c r="N134" i="1"/>
  <c r="M134" i="1"/>
  <c r="L134" i="1"/>
  <c r="K134" i="1"/>
  <c r="J134" i="1"/>
  <c r="H134" i="1" s="1"/>
  <c r="I134" i="1"/>
  <c r="G134" i="1"/>
  <c r="E134" i="1"/>
  <c r="D134" i="1"/>
  <c r="C134" i="1"/>
  <c r="B134" i="1"/>
  <c r="A134" i="1"/>
  <c r="V133" i="1"/>
  <c r="Q133" i="1"/>
  <c r="P133" i="1"/>
  <c r="O133" i="1"/>
  <c r="N133" i="1"/>
  <c r="M133" i="1"/>
  <c r="L133" i="1"/>
  <c r="K133" i="1"/>
  <c r="I133" i="1" s="1"/>
  <c r="J133" i="1"/>
  <c r="H133" i="1" s="1"/>
  <c r="G133" i="1"/>
  <c r="E133" i="1"/>
  <c r="D133" i="1"/>
  <c r="C133" i="1"/>
  <c r="B133" i="1"/>
  <c r="A133" i="1"/>
  <c r="V132" i="1"/>
  <c r="Q132" i="1"/>
  <c r="P132" i="1"/>
  <c r="O132" i="1"/>
  <c r="N132" i="1"/>
  <c r="M132" i="1"/>
  <c r="I132" i="1" s="1"/>
  <c r="L132" i="1"/>
  <c r="K132" i="1"/>
  <c r="J132" i="1"/>
  <c r="H132" i="1"/>
  <c r="S132" i="1" s="1"/>
  <c r="G132" i="1"/>
  <c r="E132" i="1"/>
  <c r="D132" i="1"/>
  <c r="C132" i="1"/>
  <c r="B132" i="1"/>
  <c r="A132" i="1"/>
  <c r="V131" i="1"/>
  <c r="Q131" i="1"/>
  <c r="P131" i="1"/>
  <c r="O131" i="1"/>
  <c r="N131" i="1"/>
  <c r="M131" i="1"/>
  <c r="L131" i="1"/>
  <c r="K131" i="1"/>
  <c r="J131" i="1"/>
  <c r="H131" i="1" s="1"/>
  <c r="I131" i="1"/>
  <c r="G131" i="1"/>
  <c r="E131" i="1"/>
  <c r="D131" i="1"/>
  <c r="C131" i="1"/>
  <c r="B131" i="1"/>
  <c r="A131" i="1"/>
  <c r="V130" i="1"/>
  <c r="Q130" i="1"/>
  <c r="P130" i="1"/>
  <c r="O130" i="1"/>
  <c r="N130" i="1"/>
  <c r="M130" i="1"/>
  <c r="L130" i="1"/>
  <c r="K130" i="1"/>
  <c r="J130" i="1"/>
  <c r="G130" i="1"/>
  <c r="E130" i="1"/>
  <c r="D130" i="1"/>
  <c r="C130" i="1"/>
  <c r="B130" i="1"/>
  <c r="A130" i="1"/>
  <c r="L129" i="1"/>
  <c r="L32" i="1" s="1"/>
  <c r="U128" i="1"/>
  <c r="T128" i="1"/>
  <c r="S128" i="1"/>
  <c r="V127" i="1"/>
  <c r="U127" i="1"/>
  <c r="Q127" i="1"/>
  <c r="P127" i="1"/>
  <c r="O127" i="1"/>
  <c r="N127" i="1"/>
  <c r="M127" i="1"/>
  <c r="L127" i="1"/>
  <c r="K127" i="1"/>
  <c r="J127" i="1"/>
  <c r="I127" i="1"/>
  <c r="H127" i="1"/>
  <c r="G127" i="1"/>
  <c r="E127" i="1"/>
  <c r="D127" i="1"/>
  <c r="C127" i="1"/>
  <c r="B127" i="1"/>
  <c r="A127" i="1"/>
  <c r="V126" i="1"/>
  <c r="Q126" i="1"/>
  <c r="P126" i="1"/>
  <c r="O126" i="1"/>
  <c r="N126" i="1"/>
  <c r="M126" i="1"/>
  <c r="L126" i="1"/>
  <c r="K126" i="1"/>
  <c r="I126" i="1" s="1"/>
  <c r="J126" i="1"/>
  <c r="H126" i="1" s="1"/>
  <c r="G126" i="1"/>
  <c r="E126" i="1"/>
  <c r="D126" i="1"/>
  <c r="C126" i="1"/>
  <c r="B126" i="1"/>
  <c r="A126" i="1"/>
  <c r="V125" i="1"/>
  <c r="Q125" i="1"/>
  <c r="P125" i="1"/>
  <c r="O125" i="1"/>
  <c r="N125" i="1"/>
  <c r="M125" i="1"/>
  <c r="L125" i="1"/>
  <c r="H125" i="1" s="1"/>
  <c r="K125" i="1"/>
  <c r="I125" i="1" s="1"/>
  <c r="J125" i="1"/>
  <c r="G125" i="1"/>
  <c r="E125" i="1"/>
  <c r="D125" i="1"/>
  <c r="C125" i="1"/>
  <c r="B125" i="1"/>
  <c r="A125" i="1"/>
  <c r="V124" i="1"/>
  <c r="Q124" i="1"/>
  <c r="P124" i="1"/>
  <c r="O124" i="1"/>
  <c r="N124" i="1"/>
  <c r="M124" i="1"/>
  <c r="L124" i="1"/>
  <c r="K124" i="1"/>
  <c r="J124" i="1"/>
  <c r="I124" i="1"/>
  <c r="H124" i="1"/>
  <c r="G124" i="1"/>
  <c r="E124" i="1"/>
  <c r="D124" i="1"/>
  <c r="C124" i="1"/>
  <c r="B124" i="1"/>
  <c r="A124" i="1"/>
  <c r="V123" i="1"/>
  <c r="Q123" i="1"/>
  <c r="P123" i="1"/>
  <c r="O123" i="1"/>
  <c r="N123" i="1"/>
  <c r="M123" i="1"/>
  <c r="L123" i="1"/>
  <c r="K123" i="1"/>
  <c r="I123" i="1" s="1"/>
  <c r="J123" i="1"/>
  <c r="H123" i="1" s="1"/>
  <c r="G123" i="1"/>
  <c r="E123" i="1"/>
  <c r="D123" i="1"/>
  <c r="C123" i="1"/>
  <c r="B123" i="1"/>
  <c r="A123" i="1"/>
  <c r="V122" i="1"/>
  <c r="T122" i="1"/>
  <c r="Q122" i="1"/>
  <c r="P122" i="1"/>
  <c r="O122" i="1"/>
  <c r="N122" i="1"/>
  <c r="M122" i="1"/>
  <c r="L122" i="1"/>
  <c r="H122" i="1" s="1"/>
  <c r="U122" i="1" s="1"/>
  <c r="K122" i="1"/>
  <c r="J122" i="1"/>
  <c r="G122" i="1"/>
  <c r="E122" i="1"/>
  <c r="D122" i="1"/>
  <c r="C122" i="1"/>
  <c r="B122" i="1"/>
  <c r="A122" i="1"/>
  <c r="V121" i="1"/>
  <c r="Q121" i="1"/>
  <c r="P121" i="1"/>
  <c r="O121" i="1"/>
  <c r="N121" i="1"/>
  <c r="M121" i="1"/>
  <c r="L121" i="1"/>
  <c r="K121" i="1"/>
  <c r="J121" i="1"/>
  <c r="I121" i="1"/>
  <c r="H121" i="1"/>
  <c r="U121" i="1" s="1"/>
  <c r="G121" i="1"/>
  <c r="E121" i="1"/>
  <c r="D121" i="1"/>
  <c r="C121" i="1"/>
  <c r="B121" i="1"/>
  <c r="A121" i="1"/>
  <c r="V120" i="1"/>
  <c r="Q120" i="1"/>
  <c r="P120" i="1"/>
  <c r="O120" i="1"/>
  <c r="N120" i="1"/>
  <c r="M120" i="1"/>
  <c r="L120" i="1"/>
  <c r="K120" i="1"/>
  <c r="I120" i="1" s="1"/>
  <c r="J120" i="1"/>
  <c r="H120" i="1" s="1"/>
  <c r="G120" i="1"/>
  <c r="E120" i="1"/>
  <c r="D120" i="1"/>
  <c r="C120" i="1"/>
  <c r="B120" i="1"/>
  <c r="A120" i="1"/>
  <c r="V119" i="1"/>
  <c r="Q119" i="1"/>
  <c r="P119" i="1"/>
  <c r="O119" i="1"/>
  <c r="N119" i="1"/>
  <c r="M119" i="1"/>
  <c r="T119" i="1" s="1"/>
  <c r="L119" i="1"/>
  <c r="H119" i="1" s="1"/>
  <c r="K119" i="1"/>
  <c r="J119" i="1"/>
  <c r="G119" i="1"/>
  <c r="E119" i="1"/>
  <c r="D119" i="1"/>
  <c r="C119" i="1"/>
  <c r="B119" i="1"/>
  <c r="A119" i="1"/>
  <c r="V118" i="1"/>
  <c r="U118" i="1"/>
  <c r="Q118" i="1"/>
  <c r="P118" i="1"/>
  <c r="O118" i="1"/>
  <c r="N118" i="1"/>
  <c r="M118" i="1"/>
  <c r="L118" i="1"/>
  <c r="K118" i="1"/>
  <c r="J118" i="1"/>
  <c r="I118" i="1"/>
  <c r="H118" i="1"/>
  <c r="G118" i="1"/>
  <c r="E118" i="1"/>
  <c r="D118" i="1"/>
  <c r="C118" i="1"/>
  <c r="B118" i="1"/>
  <c r="A118" i="1"/>
  <c r="V117" i="1"/>
  <c r="Q117" i="1"/>
  <c r="P117" i="1"/>
  <c r="P111" i="1" s="1"/>
  <c r="P30" i="1" s="1"/>
  <c r="O117" i="1"/>
  <c r="N117" i="1"/>
  <c r="M117" i="1"/>
  <c r="L117" i="1"/>
  <c r="K117" i="1"/>
  <c r="I117" i="1" s="1"/>
  <c r="J117" i="1"/>
  <c r="H117" i="1" s="1"/>
  <c r="G117" i="1"/>
  <c r="E117" i="1"/>
  <c r="D117" i="1"/>
  <c r="C117" i="1"/>
  <c r="B117" i="1"/>
  <c r="A117" i="1"/>
  <c r="V116" i="1"/>
  <c r="Q116" i="1"/>
  <c r="P116" i="1"/>
  <c r="O116" i="1"/>
  <c r="N116" i="1"/>
  <c r="M116" i="1"/>
  <c r="L116" i="1"/>
  <c r="H116" i="1" s="1"/>
  <c r="K116" i="1"/>
  <c r="I116" i="1" s="1"/>
  <c r="J116" i="1"/>
  <c r="G116" i="1"/>
  <c r="E116" i="1"/>
  <c r="D116" i="1"/>
  <c r="C116" i="1"/>
  <c r="B116" i="1"/>
  <c r="A116" i="1"/>
  <c r="V115" i="1"/>
  <c r="Q115" i="1"/>
  <c r="P115" i="1"/>
  <c r="O115" i="1"/>
  <c r="N115" i="1"/>
  <c r="M115" i="1"/>
  <c r="L115" i="1"/>
  <c r="K115" i="1"/>
  <c r="J115" i="1"/>
  <c r="I115" i="1"/>
  <c r="H115" i="1"/>
  <c r="G115" i="1"/>
  <c r="E115" i="1"/>
  <c r="D115" i="1"/>
  <c r="C115" i="1"/>
  <c r="B115" i="1"/>
  <c r="A115" i="1"/>
  <c r="V114" i="1"/>
  <c r="Q114" i="1"/>
  <c r="P114" i="1"/>
  <c r="O114" i="1"/>
  <c r="N114" i="1"/>
  <c r="M114" i="1"/>
  <c r="L114" i="1"/>
  <c r="K114" i="1"/>
  <c r="I114" i="1" s="1"/>
  <c r="J114" i="1"/>
  <c r="H114" i="1" s="1"/>
  <c r="G114" i="1"/>
  <c r="E114" i="1"/>
  <c r="D114" i="1"/>
  <c r="C114" i="1"/>
  <c r="B114" i="1"/>
  <c r="A114" i="1"/>
  <c r="V113" i="1"/>
  <c r="Q113" i="1"/>
  <c r="Q111" i="1" s="1"/>
  <c r="P113" i="1"/>
  <c r="O113" i="1"/>
  <c r="N113" i="1"/>
  <c r="M113" i="1"/>
  <c r="L113" i="1"/>
  <c r="K113" i="1"/>
  <c r="J113" i="1"/>
  <c r="G113" i="1"/>
  <c r="E113" i="1"/>
  <c r="D113" i="1"/>
  <c r="D111" i="1" s="1"/>
  <c r="D30" i="1" s="1"/>
  <c r="C113" i="1"/>
  <c r="B113" i="1"/>
  <c r="A113" i="1"/>
  <c r="V112" i="1"/>
  <c r="Q112" i="1"/>
  <c r="P112" i="1"/>
  <c r="O112" i="1"/>
  <c r="N112" i="1"/>
  <c r="N111" i="1" s="1"/>
  <c r="M112" i="1"/>
  <c r="L112" i="1"/>
  <c r="K112" i="1"/>
  <c r="J112" i="1"/>
  <c r="I112" i="1"/>
  <c r="H112" i="1"/>
  <c r="U112" i="1" s="1"/>
  <c r="G112" i="1"/>
  <c r="E112" i="1"/>
  <c r="D112" i="1"/>
  <c r="C112" i="1"/>
  <c r="B112" i="1"/>
  <c r="A112" i="1"/>
  <c r="U110" i="1"/>
  <c r="T110" i="1"/>
  <c r="S110" i="1"/>
  <c r="U109" i="1"/>
  <c r="T109" i="1"/>
  <c r="S109" i="1"/>
  <c r="U108" i="1"/>
  <c r="Q108" i="1"/>
  <c r="P108" i="1"/>
  <c r="O108" i="1"/>
  <c r="N108" i="1"/>
  <c r="M108" i="1"/>
  <c r="T108" i="1" s="1"/>
  <c r="L108" i="1"/>
  <c r="K108" i="1"/>
  <c r="J108" i="1"/>
  <c r="I108" i="1"/>
  <c r="H108" i="1"/>
  <c r="G108" i="1"/>
  <c r="E108" i="1"/>
  <c r="D108" i="1"/>
  <c r="U107" i="1"/>
  <c r="T107" i="1"/>
  <c r="S107" i="1"/>
  <c r="U106" i="1"/>
  <c r="T106" i="1"/>
  <c r="S106" i="1"/>
  <c r="S105" i="1"/>
  <c r="Q105" i="1"/>
  <c r="P105" i="1"/>
  <c r="O105" i="1"/>
  <c r="N105" i="1"/>
  <c r="M105" i="1"/>
  <c r="L105" i="1"/>
  <c r="K105" i="1"/>
  <c r="T105" i="1" s="1"/>
  <c r="J105" i="1"/>
  <c r="I105" i="1"/>
  <c r="H105" i="1"/>
  <c r="U105" i="1" s="1"/>
  <c r="G105" i="1"/>
  <c r="E105" i="1"/>
  <c r="D105" i="1"/>
  <c r="V104" i="1"/>
  <c r="Q104" i="1"/>
  <c r="P104" i="1"/>
  <c r="O104" i="1"/>
  <c r="N104" i="1"/>
  <c r="M104" i="1"/>
  <c r="L104" i="1"/>
  <c r="K104" i="1"/>
  <c r="I104" i="1" s="1"/>
  <c r="J104" i="1"/>
  <c r="H104" i="1" s="1"/>
  <c r="G104" i="1"/>
  <c r="E104" i="1"/>
  <c r="D104" i="1"/>
  <c r="C104" i="1"/>
  <c r="B104" i="1"/>
  <c r="A104" i="1"/>
  <c r="V103" i="1"/>
  <c r="Q103" i="1"/>
  <c r="P103" i="1"/>
  <c r="O103" i="1"/>
  <c r="N103" i="1"/>
  <c r="M103" i="1"/>
  <c r="L103" i="1"/>
  <c r="H103" i="1" s="1"/>
  <c r="K103" i="1"/>
  <c r="I103" i="1" s="1"/>
  <c r="J103" i="1"/>
  <c r="G103" i="1"/>
  <c r="E103" i="1"/>
  <c r="D103" i="1"/>
  <c r="C103" i="1"/>
  <c r="B103" i="1"/>
  <c r="A103" i="1"/>
  <c r="V102" i="1"/>
  <c r="Q102" i="1"/>
  <c r="P102" i="1"/>
  <c r="O102" i="1"/>
  <c r="N102" i="1"/>
  <c r="M102" i="1"/>
  <c r="L102" i="1"/>
  <c r="K102" i="1"/>
  <c r="J102" i="1"/>
  <c r="I102" i="1"/>
  <c r="H102" i="1"/>
  <c r="U102" i="1" s="1"/>
  <c r="G102" i="1"/>
  <c r="E102" i="1"/>
  <c r="D102" i="1"/>
  <c r="C102" i="1"/>
  <c r="B102" i="1"/>
  <c r="A102" i="1"/>
  <c r="V101" i="1"/>
  <c r="Q101" i="1"/>
  <c r="P101" i="1"/>
  <c r="O101" i="1"/>
  <c r="N101" i="1"/>
  <c r="M101" i="1"/>
  <c r="L101" i="1"/>
  <c r="K101" i="1"/>
  <c r="I101" i="1" s="1"/>
  <c r="J101" i="1"/>
  <c r="H101" i="1" s="1"/>
  <c r="G101" i="1"/>
  <c r="E101" i="1"/>
  <c r="D101" i="1"/>
  <c r="C101" i="1"/>
  <c r="B101" i="1"/>
  <c r="A101" i="1"/>
  <c r="V100" i="1"/>
  <c r="Q100" i="1"/>
  <c r="P100" i="1"/>
  <c r="O100" i="1"/>
  <c r="N100" i="1"/>
  <c r="M100" i="1"/>
  <c r="L100" i="1"/>
  <c r="H100" i="1" s="1"/>
  <c r="U100" i="1" s="1"/>
  <c r="K100" i="1"/>
  <c r="I100" i="1" s="1"/>
  <c r="J100" i="1"/>
  <c r="G100" i="1"/>
  <c r="E100" i="1"/>
  <c r="E94" i="1" s="1"/>
  <c r="D100" i="1"/>
  <c r="C100" i="1"/>
  <c r="B100" i="1"/>
  <c r="A100" i="1"/>
  <c r="V99" i="1"/>
  <c r="U99" i="1"/>
  <c r="Q99" i="1"/>
  <c r="P99" i="1"/>
  <c r="O99" i="1"/>
  <c r="N99" i="1"/>
  <c r="M99" i="1"/>
  <c r="L99" i="1"/>
  <c r="K99" i="1"/>
  <c r="J99" i="1"/>
  <c r="I99" i="1"/>
  <c r="H99" i="1"/>
  <c r="G99" i="1"/>
  <c r="E99" i="1"/>
  <c r="D99" i="1"/>
  <c r="C99" i="1"/>
  <c r="B99" i="1"/>
  <c r="A99" i="1"/>
  <c r="V98" i="1"/>
  <c r="Q98" i="1"/>
  <c r="P98" i="1"/>
  <c r="O98" i="1"/>
  <c r="N98" i="1"/>
  <c r="M98" i="1"/>
  <c r="L98" i="1"/>
  <c r="K98" i="1"/>
  <c r="I98" i="1" s="1"/>
  <c r="J98" i="1"/>
  <c r="H98" i="1" s="1"/>
  <c r="G98" i="1"/>
  <c r="E98" i="1"/>
  <c r="D98" i="1"/>
  <c r="C98" i="1"/>
  <c r="B98" i="1"/>
  <c r="A98" i="1"/>
  <c r="V97" i="1"/>
  <c r="Q97" i="1"/>
  <c r="P97" i="1"/>
  <c r="O97" i="1"/>
  <c r="N97" i="1"/>
  <c r="M97" i="1"/>
  <c r="T97" i="1" s="1"/>
  <c r="L97" i="1"/>
  <c r="H97" i="1" s="1"/>
  <c r="U97" i="1" s="1"/>
  <c r="K97" i="1"/>
  <c r="J97" i="1"/>
  <c r="G97" i="1"/>
  <c r="E97" i="1"/>
  <c r="D97" i="1"/>
  <c r="C97" i="1"/>
  <c r="B97" i="1"/>
  <c r="A97" i="1"/>
  <c r="V96" i="1"/>
  <c r="Q96" i="1"/>
  <c r="P96" i="1"/>
  <c r="O96" i="1"/>
  <c r="N96" i="1"/>
  <c r="N94" i="1" s="1"/>
  <c r="N83" i="1" s="1"/>
  <c r="N28" i="1" s="1"/>
  <c r="M96" i="1"/>
  <c r="L96" i="1"/>
  <c r="K96" i="1"/>
  <c r="J96" i="1"/>
  <c r="I96" i="1"/>
  <c r="H96" i="1"/>
  <c r="G96" i="1"/>
  <c r="E96" i="1"/>
  <c r="D96" i="1"/>
  <c r="C96" i="1"/>
  <c r="B96" i="1"/>
  <c r="A96" i="1"/>
  <c r="V95" i="1"/>
  <c r="Q95" i="1"/>
  <c r="Q94" i="1" s="1"/>
  <c r="P95" i="1"/>
  <c r="P94" i="1" s="1"/>
  <c r="O95" i="1"/>
  <c r="N95" i="1"/>
  <c r="M95" i="1"/>
  <c r="L95" i="1"/>
  <c r="K95" i="1"/>
  <c r="I95" i="1" s="1"/>
  <c r="J95" i="1"/>
  <c r="G95" i="1"/>
  <c r="E95" i="1"/>
  <c r="D95" i="1"/>
  <c r="C95" i="1"/>
  <c r="B95" i="1"/>
  <c r="A95" i="1"/>
  <c r="U93" i="1"/>
  <c r="T93" i="1"/>
  <c r="S93" i="1"/>
  <c r="V92" i="1"/>
  <c r="Q92" i="1"/>
  <c r="P92" i="1"/>
  <c r="O92" i="1"/>
  <c r="N92" i="1"/>
  <c r="M92" i="1"/>
  <c r="I92" i="1" s="1"/>
  <c r="L92" i="1"/>
  <c r="K92" i="1"/>
  <c r="J92" i="1"/>
  <c r="H92" i="1"/>
  <c r="G92" i="1"/>
  <c r="G88" i="1" s="1"/>
  <c r="E92" i="1"/>
  <c r="D92" i="1"/>
  <c r="C92" i="1"/>
  <c r="B92" i="1"/>
  <c r="A92" i="1"/>
  <c r="V91" i="1"/>
  <c r="Q91" i="1"/>
  <c r="P91" i="1"/>
  <c r="O91" i="1"/>
  <c r="N91" i="1"/>
  <c r="M91" i="1"/>
  <c r="L91" i="1"/>
  <c r="K91" i="1"/>
  <c r="J91" i="1"/>
  <c r="H91" i="1" s="1"/>
  <c r="I91" i="1"/>
  <c r="G91" i="1"/>
  <c r="E91" i="1"/>
  <c r="D91" i="1"/>
  <c r="C91" i="1"/>
  <c r="B91" i="1"/>
  <c r="A91" i="1"/>
  <c r="V90" i="1"/>
  <c r="Q90" i="1"/>
  <c r="Q88" i="1" s="1"/>
  <c r="P90" i="1"/>
  <c r="P88" i="1" s="1"/>
  <c r="P87" i="1" s="1"/>
  <c r="O90" i="1"/>
  <c r="N90" i="1"/>
  <c r="M90" i="1"/>
  <c r="L90" i="1"/>
  <c r="K90" i="1"/>
  <c r="J90" i="1"/>
  <c r="G90" i="1"/>
  <c r="E90" i="1"/>
  <c r="D90" i="1"/>
  <c r="D88" i="1" s="1"/>
  <c r="C90" i="1"/>
  <c r="B90" i="1"/>
  <c r="A90" i="1"/>
  <c r="V89" i="1"/>
  <c r="Q89" i="1"/>
  <c r="P89" i="1"/>
  <c r="O89" i="1"/>
  <c r="N89" i="1"/>
  <c r="M89" i="1"/>
  <c r="L89" i="1"/>
  <c r="K89" i="1"/>
  <c r="I89" i="1" s="1"/>
  <c r="J89" i="1"/>
  <c r="G89" i="1"/>
  <c r="E89" i="1"/>
  <c r="E88" i="1" s="1"/>
  <c r="D89" i="1"/>
  <c r="C89" i="1"/>
  <c r="B89" i="1"/>
  <c r="A89" i="1"/>
  <c r="O88" i="1"/>
  <c r="O87" i="1" s="1"/>
  <c r="N88" i="1"/>
  <c r="N87" i="1" s="1"/>
  <c r="M88" i="1"/>
  <c r="M87" i="1" s="1"/>
  <c r="Q87" i="1"/>
  <c r="G87" i="1"/>
  <c r="E87" i="1"/>
  <c r="D87" i="1"/>
  <c r="U86" i="1"/>
  <c r="T86" i="1"/>
  <c r="S86" i="1"/>
  <c r="U85" i="1"/>
  <c r="T85" i="1"/>
  <c r="S85" i="1"/>
  <c r="Q84" i="1"/>
  <c r="P84" i="1"/>
  <c r="O84" i="1"/>
  <c r="N84" i="1"/>
  <c r="M84" i="1"/>
  <c r="L84" i="1"/>
  <c r="K84" i="1"/>
  <c r="J84" i="1"/>
  <c r="I84" i="1"/>
  <c r="H84" i="1"/>
  <c r="U84" i="1" s="1"/>
  <c r="G84" i="1"/>
  <c r="E84" i="1"/>
  <c r="D84" i="1"/>
  <c r="V82" i="1"/>
  <c r="Q82" i="1"/>
  <c r="P82" i="1"/>
  <c r="O82" i="1"/>
  <c r="N82" i="1"/>
  <c r="M82" i="1"/>
  <c r="I82" i="1" s="1"/>
  <c r="L82" i="1"/>
  <c r="K82" i="1"/>
  <c r="J82" i="1"/>
  <c r="H82" i="1"/>
  <c r="G82" i="1"/>
  <c r="E82" i="1"/>
  <c r="D82" i="1"/>
  <c r="C82" i="1"/>
  <c r="B82" i="1"/>
  <c r="A82" i="1"/>
  <c r="V81" i="1"/>
  <c r="Q81" i="1"/>
  <c r="P81" i="1"/>
  <c r="O81" i="1"/>
  <c r="N81" i="1"/>
  <c r="M81" i="1"/>
  <c r="L81" i="1"/>
  <c r="K81" i="1"/>
  <c r="J81" i="1"/>
  <c r="I81" i="1"/>
  <c r="H81" i="1"/>
  <c r="G81" i="1"/>
  <c r="E81" i="1"/>
  <c r="D81" i="1"/>
  <c r="C81" i="1"/>
  <c r="B81" i="1"/>
  <c r="A81" i="1"/>
  <c r="V80" i="1"/>
  <c r="Q80" i="1"/>
  <c r="P80" i="1"/>
  <c r="O80" i="1"/>
  <c r="N80" i="1"/>
  <c r="M80" i="1"/>
  <c r="L80" i="1"/>
  <c r="K80" i="1"/>
  <c r="I80" i="1" s="1"/>
  <c r="J80" i="1"/>
  <c r="G80" i="1"/>
  <c r="E80" i="1"/>
  <c r="E77" i="1" s="1"/>
  <c r="E75" i="1" s="1"/>
  <c r="D80" i="1"/>
  <c r="C80" i="1"/>
  <c r="B80" i="1"/>
  <c r="A80" i="1"/>
  <c r="V79" i="1"/>
  <c r="Q79" i="1"/>
  <c r="P79" i="1"/>
  <c r="O79" i="1"/>
  <c r="N79" i="1"/>
  <c r="M79" i="1"/>
  <c r="L79" i="1"/>
  <c r="L77" i="1" s="1"/>
  <c r="L75" i="1" s="1"/>
  <c r="K79" i="1"/>
  <c r="I79" i="1" s="1"/>
  <c r="I77" i="1" s="1"/>
  <c r="I75" i="1" s="1"/>
  <c r="J79" i="1"/>
  <c r="G79" i="1"/>
  <c r="E79" i="1"/>
  <c r="D79" i="1"/>
  <c r="C79" i="1"/>
  <c r="B79" i="1"/>
  <c r="A79" i="1"/>
  <c r="V78" i="1"/>
  <c r="Q78" i="1"/>
  <c r="P78" i="1"/>
  <c r="P77" i="1" s="1"/>
  <c r="P75" i="1" s="1"/>
  <c r="O78" i="1"/>
  <c r="N78" i="1"/>
  <c r="M78" i="1"/>
  <c r="M77" i="1" s="1"/>
  <c r="M75" i="1" s="1"/>
  <c r="L78" i="1"/>
  <c r="K78" i="1"/>
  <c r="J78" i="1"/>
  <c r="J77" i="1" s="1"/>
  <c r="J75" i="1" s="1"/>
  <c r="I78" i="1"/>
  <c r="G78" i="1"/>
  <c r="E78" i="1"/>
  <c r="D78" i="1"/>
  <c r="C78" i="1"/>
  <c r="B78" i="1"/>
  <c r="A78" i="1"/>
  <c r="Q77" i="1"/>
  <c r="Q75" i="1" s="1"/>
  <c r="O77" i="1"/>
  <c r="O75" i="1" s="1"/>
  <c r="K77" i="1"/>
  <c r="K75" i="1" s="1"/>
  <c r="F77" i="1"/>
  <c r="D77" i="1"/>
  <c r="U76" i="1"/>
  <c r="T76" i="1"/>
  <c r="S76" i="1"/>
  <c r="D75" i="1"/>
  <c r="U74" i="1"/>
  <c r="T74" i="1"/>
  <c r="S74" i="1"/>
  <c r="U73" i="1"/>
  <c r="T73" i="1"/>
  <c r="S73" i="1"/>
  <c r="U72" i="1"/>
  <c r="T72" i="1"/>
  <c r="S72" i="1"/>
  <c r="U71" i="1"/>
  <c r="Q71" i="1"/>
  <c r="P71" i="1"/>
  <c r="O71" i="1"/>
  <c r="N71" i="1"/>
  <c r="M71" i="1"/>
  <c r="L71" i="1"/>
  <c r="L66" i="1" s="1"/>
  <c r="K71" i="1"/>
  <c r="J71" i="1"/>
  <c r="I71" i="1"/>
  <c r="H71" i="1"/>
  <c r="G71" i="1"/>
  <c r="E71" i="1"/>
  <c r="E66" i="1" s="1"/>
  <c r="D71" i="1"/>
  <c r="U70" i="1"/>
  <c r="T70" i="1"/>
  <c r="S70" i="1"/>
  <c r="U69" i="1"/>
  <c r="T69" i="1"/>
  <c r="S69" i="1"/>
  <c r="U68" i="1"/>
  <c r="T68" i="1"/>
  <c r="S68" i="1"/>
  <c r="Q67" i="1"/>
  <c r="P67" i="1"/>
  <c r="O67" i="1"/>
  <c r="O66" i="1" s="1"/>
  <c r="N67" i="1"/>
  <c r="M67" i="1"/>
  <c r="L67" i="1"/>
  <c r="K67" i="1"/>
  <c r="J67" i="1"/>
  <c r="I67" i="1"/>
  <c r="I66" i="1" s="1"/>
  <c r="H67" i="1"/>
  <c r="G67" i="1"/>
  <c r="E67" i="1"/>
  <c r="D67" i="1"/>
  <c r="Q66" i="1"/>
  <c r="P66" i="1"/>
  <c r="M66" i="1"/>
  <c r="K66" i="1"/>
  <c r="J66" i="1"/>
  <c r="G66" i="1"/>
  <c r="D66" i="1"/>
  <c r="U65" i="1"/>
  <c r="T65" i="1"/>
  <c r="S65" i="1"/>
  <c r="U64" i="1"/>
  <c r="T64" i="1"/>
  <c r="S64" i="1"/>
  <c r="Q63" i="1"/>
  <c r="P63" i="1"/>
  <c r="O63" i="1"/>
  <c r="N63" i="1"/>
  <c r="M63" i="1"/>
  <c r="L63" i="1"/>
  <c r="K63" i="1"/>
  <c r="J63" i="1"/>
  <c r="I63" i="1"/>
  <c r="H63" i="1"/>
  <c r="U63" i="1" s="1"/>
  <c r="G63" i="1"/>
  <c r="E63" i="1"/>
  <c r="D63" i="1"/>
  <c r="V62" i="1"/>
  <c r="Q62" i="1"/>
  <c r="P62" i="1"/>
  <c r="O62" i="1"/>
  <c r="N62" i="1"/>
  <c r="M62" i="1"/>
  <c r="L62" i="1"/>
  <c r="K62" i="1"/>
  <c r="J62" i="1"/>
  <c r="I62" i="1"/>
  <c r="H62" i="1"/>
  <c r="G62" i="1"/>
  <c r="E62" i="1"/>
  <c r="D62" i="1"/>
  <c r="C62" i="1"/>
  <c r="B62" i="1"/>
  <c r="A62" i="1"/>
  <c r="V61" i="1"/>
  <c r="Q61" i="1"/>
  <c r="P61" i="1"/>
  <c r="O61" i="1"/>
  <c r="N61" i="1"/>
  <c r="M61" i="1"/>
  <c r="L61" i="1"/>
  <c r="K61" i="1"/>
  <c r="I61" i="1" s="1"/>
  <c r="J61" i="1"/>
  <c r="H61" i="1" s="1"/>
  <c r="S61" i="1" s="1"/>
  <c r="G61" i="1"/>
  <c r="E61" i="1"/>
  <c r="D61" i="1"/>
  <c r="C61" i="1"/>
  <c r="B61" i="1"/>
  <c r="A61" i="1"/>
  <c r="V60" i="1"/>
  <c r="Q60" i="1"/>
  <c r="P60" i="1"/>
  <c r="O60" i="1"/>
  <c r="N60" i="1"/>
  <c r="M60" i="1"/>
  <c r="L60" i="1"/>
  <c r="K60" i="1"/>
  <c r="I60" i="1" s="1"/>
  <c r="J60" i="1"/>
  <c r="H60" i="1"/>
  <c r="U60" i="1" s="1"/>
  <c r="G60" i="1"/>
  <c r="E60" i="1"/>
  <c r="D60" i="1"/>
  <c r="C60" i="1"/>
  <c r="B60" i="1"/>
  <c r="A60" i="1"/>
  <c r="V59" i="1"/>
  <c r="Q59" i="1"/>
  <c r="P59" i="1"/>
  <c r="O59" i="1"/>
  <c r="N59" i="1"/>
  <c r="M59" i="1"/>
  <c r="L59" i="1"/>
  <c r="K59" i="1"/>
  <c r="J59" i="1"/>
  <c r="I59" i="1"/>
  <c r="G59" i="1"/>
  <c r="E59" i="1"/>
  <c r="D59" i="1"/>
  <c r="C59" i="1"/>
  <c r="B59" i="1"/>
  <c r="A59" i="1"/>
  <c r="V58" i="1"/>
  <c r="Q58" i="1"/>
  <c r="P58" i="1"/>
  <c r="O58" i="1"/>
  <c r="N58" i="1"/>
  <c r="H58" i="1" s="1"/>
  <c r="M58" i="1"/>
  <c r="L58" i="1"/>
  <c r="K58" i="1"/>
  <c r="I58" i="1" s="1"/>
  <c r="J58" i="1"/>
  <c r="G58" i="1"/>
  <c r="E58" i="1"/>
  <c r="D58" i="1"/>
  <c r="C58" i="1"/>
  <c r="B58" i="1"/>
  <c r="A58" i="1"/>
  <c r="V57" i="1"/>
  <c r="Q57" i="1"/>
  <c r="P57" i="1"/>
  <c r="O57" i="1"/>
  <c r="N57" i="1"/>
  <c r="M57" i="1"/>
  <c r="I57" i="1" s="1"/>
  <c r="L57" i="1"/>
  <c r="K57" i="1"/>
  <c r="J57" i="1"/>
  <c r="H57" i="1" s="1"/>
  <c r="G57" i="1"/>
  <c r="E57" i="1"/>
  <c r="D57" i="1"/>
  <c r="C57" i="1"/>
  <c r="B57" i="1"/>
  <c r="A57" i="1"/>
  <c r="V56" i="1"/>
  <c r="Q56" i="1"/>
  <c r="P56" i="1"/>
  <c r="P54" i="1" s="1"/>
  <c r="P51" i="1" s="1"/>
  <c r="P50" i="1" s="1"/>
  <c r="O56" i="1"/>
  <c r="N56" i="1"/>
  <c r="M56" i="1"/>
  <c r="L56" i="1"/>
  <c r="K56" i="1"/>
  <c r="J56" i="1"/>
  <c r="H56" i="1" s="1"/>
  <c r="I56" i="1"/>
  <c r="G56" i="1"/>
  <c r="E56" i="1"/>
  <c r="D56" i="1"/>
  <c r="C56" i="1"/>
  <c r="B56" i="1"/>
  <c r="A56" i="1"/>
  <c r="V55" i="1"/>
  <c r="Q55" i="1"/>
  <c r="Q54" i="1" s="1"/>
  <c r="P55" i="1"/>
  <c r="O55" i="1"/>
  <c r="N55" i="1"/>
  <c r="M55" i="1"/>
  <c r="L55" i="1"/>
  <c r="L54" i="1" s="1"/>
  <c r="K55" i="1"/>
  <c r="K54" i="1" s="1"/>
  <c r="J55" i="1"/>
  <c r="H55" i="1"/>
  <c r="G55" i="1"/>
  <c r="E55" i="1"/>
  <c r="D55" i="1"/>
  <c r="D54" i="1" s="1"/>
  <c r="C55" i="1"/>
  <c r="B55" i="1"/>
  <c r="A55" i="1"/>
  <c r="O54" i="1"/>
  <c r="M54" i="1"/>
  <c r="G54" i="1"/>
  <c r="F54" i="1"/>
  <c r="V53" i="1"/>
  <c r="Q53" i="1"/>
  <c r="P53" i="1"/>
  <c r="O53" i="1"/>
  <c r="I53" i="1" s="1"/>
  <c r="N53" i="1"/>
  <c r="M53" i="1"/>
  <c r="M51" i="1" s="1"/>
  <c r="M50" i="1" s="1"/>
  <c r="L53" i="1"/>
  <c r="H53" i="1" s="1"/>
  <c r="K53" i="1"/>
  <c r="J53" i="1"/>
  <c r="G53" i="1"/>
  <c r="G51" i="1" s="1"/>
  <c r="E53" i="1"/>
  <c r="D53" i="1"/>
  <c r="C53" i="1"/>
  <c r="B53" i="1"/>
  <c r="A53" i="1"/>
  <c r="V52" i="1"/>
  <c r="Q52" i="1"/>
  <c r="Q51" i="1" s="1"/>
  <c r="P52" i="1"/>
  <c r="O52" i="1"/>
  <c r="N52" i="1"/>
  <c r="M52" i="1"/>
  <c r="L52" i="1"/>
  <c r="K52" i="1"/>
  <c r="J52" i="1"/>
  <c r="H52" i="1"/>
  <c r="G52" i="1"/>
  <c r="E52" i="1"/>
  <c r="D52" i="1"/>
  <c r="C52" i="1"/>
  <c r="B52" i="1"/>
  <c r="A52" i="1"/>
  <c r="L51" i="1"/>
  <c r="U47" i="1"/>
  <c r="T47" i="1"/>
  <c r="S47" i="1"/>
  <c r="Q46" i="1"/>
  <c r="P46" i="1"/>
  <c r="O46" i="1"/>
  <c r="N46" i="1"/>
  <c r="M46" i="1"/>
  <c r="L46" i="1"/>
  <c r="K46" i="1"/>
  <c r="G46" i="1"/>
  <c r="E46" i="1"/>
  <c r="D46" i="1"/>
  <c r="Q45" i="1"/>
  <c r="P45" i="1"/>
  <c r="O45" i="1"/>
  <c r="N45" i="1"/>
  <c r="M45" i="1"/>
  <c r="L45" i="1"/>
  <c r="K45" i="1"/>
  <c r="J45" i="1"/>
  <c r="I45" i="1"/>
  <c r="H45" i="1"/>
  <c r="U45" i="1" s="1"/>
  <c r="G45" i="1"/>
  <c r="E45" i="1"/>
  <c r="D45" i="1"/>
  <c r="Q44" i="1"/>
  <c r="P44" i="1"/>
  <c r="O44" i="1"/>
  <c r="N44" i="1"/>
  <c r="M44" i="1"/>
  <c r="L44" i="1"/>
  <c r="K44" i="1"/>
  <c r="J44" i="1"/>
  <c r="I44" i="1"/>
  <c r="H44" i="1"/>
  <c r="U44" i="1" s="1"/>
  <c r="G44" i="1"/>
  <c r="E44" i="1"/>
  <c r="D44" i="1"/>
  <c r="T43" i="1"/>
  <c r="Q43" i="1"/>
  <c r="P43" i="1"/>
  <c r="O43" i="1"/>
  <c r="N43" i="1"/>
  <c r="M43" i="1"/>
  <c r="L43" i="1"/>
  <c r="K43" i="1"/>
  <c r="J43" i="1"/>
  <c r="I43" i="1"/>
  <c r="H43" i="1"/>
  <c r="U43" i="1" s="1"/>
  <c r="G43" i="1"/>
  <c r="S43" i="1" s="1"/>
  <c r="E43" i="1"/>
  <c r="D43" i="1"/>
  <c r="Q42" i="1"/>
  <c r="P42" i="1"/>
  <c r="O42" i="1"/>
  <c r="N42" i="1"/>
  <c r="M42" i="1"/>
  <c r="L42" i="1"/>
  <c r="K42" i="1"/>
  <c r="J42" i="1"/>
  <c r="I42" i="1"/>
  <c r="H42" i="1"/>
  <c r="U42" i="1" s="1"/>
  <c r="G42" i="1"/>
  <c r="E42" i="1"/>
  <c r="D42" i="1"/>
  <c r="Q41" i="1"/>
  <c r="P41" i="1"/>
  <c r="O41" i="1"/>
  <c r="N41" i="1"/>
  <c r="M41" i="1"/>
  <c r="L41" i="1"/>
  <c r="K41" i="1"/>
  <c r="G41" i="1"/>
  <c r="E41" i="1"/>
  <c r="D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G32" i="1"/>
  <c r="Q31" i="1"/>
  <c r="P31" i="1"/>
  <c r="O31" i="1"/>
  <c r="N31" i="1"/>
  <c r="M31" i="1"/>
  <c r="L31" i="1"/>
  <c r="K31" i="1"/>
  <c r="J31" i="1"/>
  <c r="I31" i="1"/>
  <c r="H31" i="1"/>
  <c r="U31" i="1" s="1"/>
  <c r="G31" i="1"/>
  <c r="E31" i="1"/>
  <c r="D31" i="1"/>
  <c r="Q30" i="1"/>
  <c r="N30" i="1"/>
  <c r="T29" i="1"/>
  <c r="Q29" i="1"/>
  <c r="P29" i="1"/>
  <c r="O29" i="1"/>
  <c r="N29" i="1"/>
  <c r="M29" i="1"/>
  <c r="L29" i="1"/>
  <c r="K29" i="1"/>
  <c r="J29" i="1"/>
  <c r="I29" i="1"/>
  <c r="H29" i="1"/>
  <c r="U29" i="1" s="1"/>
  <c r="G29" i="1"/>
  <c r="S29" i="1" s="1"/>
  <c r="E29" i="1"/>
  <c r="D29" i="1"/>
  <c r="E24" i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C24" i="1"/>
  <c r="D24" i="1" s="1"/>
  <c r="B24" i="1"/>
  <c r="A12" i="1"/>
  <c r="A10" i="1"/>
  <c r="A7" i="1"/>
  <c r="A5" i="1"/>
  <c r="P27" i="1" l="1"/>
  <c r="U55" i="1"/>
  <c r="T58" i="1"/>
  <c r="S58" i="1"/>
  <c r="U58" i="1"/>
  <c r="T57" i="1"/>
  <c r="U57" i="1" s="1"/>
  <c r="S57" i="1"/>
  <c r="S67" i="1"/>
  <c r="H66" i="1"/>
  <c r="U67" i="1"/>
  <c r="T67" i="1"/>
  <c r="N66" i="1"/>
  <c r="L94" i="1"/>
  <c r="S138" i="1"/>
  <c r="U138" i="1"/>
  <c r="T138" i="1"/>
  <c r="L50" i="1"/>
  <c r="S92" i="1"/>
  <c r="T92" i="1"/>
  <c r="U92" i="1" s="1"/>
  <c r="S44" i="1"/>
  <c r="T44" i="1"/>
  <c r="E54" i="1"/>
  <c r="E51" i="1" s="1"/>
  <c r="E50" i="1" s="1"/>
  <c r="O51" i="1"/>
  <c r="O50" i="1" s="1"/>
  <c r="N54" i="1"/>
  <c r="N51" i="1" s="1"/>
  <c r="N50" i="1" s="1"/>
  <c r="L88" i="1"/>
  <c r="L87" i="1" s="1"/>
  <c r="H89" i="1"/>
  <c r="J111" i="1"/>
  <c r="J30" i="1" s="1"/>
  <c r="U53" i="1"/>
  <c r="T53" i="1"/>
  <c r="S53" i="1"/>
  <c r="T55" i="1"/>
  <c r="H54" i="1"/>
  <c r="S55" i="1"/>
  <c r="U56" i="1"/>
  <c r="T56" i="1"/>
  <c r="S135" i="1"/>
  <c r="T135" i="1"/>
  <c r="U135" i="1"/>
  <c r="Q50" i="1"/>
  <c r="H59" i="1"/>
  <c r="T82" i="1"/>
  <c r="U82" i="1" s="1"/>
  <c r="S82" i="1"/>
  <c r="I111" i="1"/>
  <c r="I30" i="1" s="1"/>
  <c r="O111" i="1"/>
  <c r="O30" i="1" s="1"/>
  <c r="S144" i="1"/>
  <c r="T144" i="1"/>
  <c r="U144" i="1"/>
  <c r="K51" i="1"/>
  <c r="K50" i="1" s="1"/>
  <c r="I52" i="1"/>
  <c r="I51" i="1" s="1"/>
  <c r="I50" i="1" s="1"/>
  <c r="M27" i="1"/>
  <c r="D51" i="1"/>
  <c r="D50" i="1" s="1"/>
  <c r="G50" i="1"/>
  <c r="S56" i="1"/>
  <c r="T71" i="1"/>
  <c r="S71" i="1"/>
  <c r="G77" i="1"/>
  <c r="G75" i="1" s="1"/>
  <c r="T81" i="1"/>
  <c r="S81" i="1"/>
  <c r="U81" i="1"/>
  <c r="D94" i="1"/>
  <c r="T96" i="1"/>
  <c r="U96" i="1" s="1"/>
  <c r="S96" i="1"/>
  <c r="U103" i="1"/>
  <c r="T103" i="1"/>
  <c r="S103" i="1"/>
  <c r="U120" i="1"/>
  <c r="T120" i="1"/>
  <c r="S120" i="1"/>
  <c r="U133" i="1"/>
  <c r="T133" i="1"/>
  <c r="U142" i="1"/>
  <c r="T142" i="1"/>
  <c r="S146" i="1"/>
  <c r="U146" i="1"/>
  <c r="U154" i="1"/>
  <c r="T154" i="1"/>
  <c r="S154" i="1"/>
  <c r="U199" i="1"/>
  <c r="T199" i="1"/>
  <c r="S199" i="1"/>
  <c r="S31" i="1"/>
  <c r="S42" i="1"/>
  <c r="S45" i="1"/>
  <c r="S52" i="1"/>
  <c r="J54" i="1"/>
  <c r="J51" i="1" s="1"/>
  <c r="J50" i="1" s="1"/>
  <c r="I55" i="1"/>
  <c r="I54" i="1" s="1"/>
  <c r="S60" i="1"/>
  <c r="H78" i="1"/>
  <c r="N77" i="1"/>
  <c r="N75" i="1" s="1"/>
  <c r="H79" i="1"/>
  <c r="I97" i="1"/>
  <c r="U101" i="1"/>
  <c r="T101" i="1"/>
  <c r="S101" i="1"/>
  <c r="E111" i="1"/>
  <c r="E30" i="1" s="1"/>
  <c r="U116" i="1"/>
  <c r="S116" i="1"/>
  <c r="T118" i="1"/>
  <c r="S118" i="1"/>
  <c r="S125" i="1"/>
  <c r="T127" i="1"/>
  <c r="S127" i="1"/>
  <c r="M129" i="1"/>
  <c r="M32" i="1" s="1"/>
  <c r="D129" i="1"/>
  <c r="D32" i="1" s="1"/>
  <c r="N129" i="1"/>
  <c r="N32" i="1" s="1"/>
  <c r="U137" i="1"/>
  <c r="T137" i="1"/>
  <c r="S137" i="1"/>
  <c r="I164" i="1"/>
  <c r="T164" i="1"/>
  <c r="I182" i="1"/>
  <c r="S182" i="1" s="1"/>
  <c r="T182" i="1"/>
  <c r="T147" i="1"/>
  <c r="U147" i="1"/>
  <c r="U168" i="1"/>
  <c r="T168" i="1"/>
  <c r="S168" i="1"/>
  <c r="U192" i="1"/>
  <c r="T192" i="1"/>
  <c r="S192" i="1"/>
  <c r="T31" i="1"/>
  <c r="T42" i="1"/>
  <c r="T45" i="1"/>
  <c r="H51" i="1"/>
  <c r="T52" i="1"/>
  <c r="U52" i="1" s="1"/>
  <c r="T60" i="1"/>
  <c r="H80" i="1"/>
  <c r="P83" i="1"/>
  <c r="P28" i="1" s="1"/>
  <c r="O94" i="1"/>
  <c r="O83" i="1" s="1"/>
  <c r="O28" i="1" s="1"/>
  <c r="S97" i="1"/>
  <c r="T99" i="1"/>
  <c r="S99" i="1"/>
  <c r="G111" i="1"/>
  <c r="G30" i="1" s="1"/>
  <c r="M111" i="1"/>
  <c r="M30" i="1" s="1"/>
  <c r="U114" i="1"/>
  <c r="T114" i="1"/>
  <c r="S114" i="1"/>
  <c r="T116" i="1"/>
  <c r="I119" i="1"/>
  <c r="T123" i="1"/>
  <c r="U123" i="1" s="1"/>
  <c r="S123" i="1"/>
  <c r="T125" i="1"/>
  <c r="U125" i="1" s="1"/>
  <c r="S133" i="1"/>
  <c r="H136" i="1"/>
  <c r="S142" i="1"/>
  <c r="H145" i="1"/>
  <c r="T146" i="1"/>
  <c r="S150" i="1"/>
  <c r="T152" i="1"/>
  <c r="I161" i="1"/>
  <c r="S161" i="1" s="1"/>
  <c r="T161" i="1"/>
  <c r="I179" i="1"/>
  <c r="T179" i="1"/>
  <c r="T62" i="1"/>
  <c r="U62" i="1" s="1"/>
  <c r="S62" i="1"/>
  <c r="D83" i="1"/>
  <c r="D28" i="1" s="1"/>
  <c r="K83" i="1"/>
  <c r="K28" i="1" s="1"/>
  <c r="Q83" i="1"/>
  <c r="Q28" i="1" s="1"/>
  <c r="T91" i="1"/>
  <c r="U91" i="1" s="1"/>
  <c r="S91" i="1"/>
  <c r="J94" i="1"/>
  <c r="H95" i="1"/>
  <c r="U104" i="1"/>
  <c r="T104" i="1"/>
  <c r="S104" i="1"/>
  <c r="T112" i="1"/>
  <c r="H111" i="1"/>
  <c r="S112" i="1"/>
  <c r="U119" i="1"/>
  <c r="S119" i="1"/>
  <c r="T121" i="1"/>
  <c r="S121" i="1"/>
  <c r="O129" i="1"/>
  <c r="O32" i="1" s="1"/>
  <c r="U131" i="1"/>
  <c r="T131" i="1"/>
  <c r="S131" i="1"/>
  <c r="T132" i="1"/>
  <c r="U140" i="1"/>
  <c r="T140" i="1"/>
  <c r="S140" i="1"/>
  <c r="T141" i="1"/>
  <c r="I176" i="1"/>
  <c r="T176" i="1"/>
  <c r="H90" i="1"/>
  <c r="I94" i="1"/>
  <c r="S100" i="1"/>
  <c r="T102" i="1"/>
  <c r="S102" i="1"/>
  <c r="I113" i="1"/>
  <c r="T117" i="1"/>
  <c r="U117" i="1" s="1"/>
  <c r="S117" i="1"/>
  <c r="I122" i="1"/>
  <c r="T126" i="1"/>
  <c r="U126" i="1" s="1"/>
  <c r="S126" i="1"/>
  <c r="J129" i="1"/>
  <c r="J32" i="1" s="1"/>
  <c r="P129" i="1"/>
  <c r="P32" i="1" s="1"/>
  <c r="U132" i="1"/>
  <c r="H139" i="1"/>
  <c r="U141" i="1"/>
  <c r="I173" i="1"/>
  <c r="T173" i="1"/>
  <c r="U61" i="1"/>
  <c r="T61" i="1"/>
  <c r="E83" i="1"/>
  <c r="E28" i="1" s="1"/>
  <c r="I90" i="1"/>
  <c r="I88" i="1" s="1"/>
  <c r="I87" i="1" s="1"/>
  <c r="K88" i="1"/>
  <c r="K87" i="1" s="1"/>
  <c r="K94" i="1"/>
  <c r="G94" i="1"/>
  <c r="G83" i="1" s="1"/>
  <c r="G28" i="1" s="1"/>
  <c r="M94" i="1"/>
  <c r="M83" i="1" s="1"/>
  <c r="U98" i="1"/>
  <c r="T98" i="1"/>
  <c r="S98" i="1"/>
  <c r="T100" i="1"/>
  <c r="S108" i="1"/>
  <c r="L111" i="1"/>
  <c r="L30" i="1" s="1"/>
  <c r="H113" i="1"/>
  <c r="T115" i="1"/>
  <c r="U115" i="1" s="1"/>
  <c r="S115" i="1"/>
  <c r="S122" i="1"/>
  <c r="T124" i="1"/>
  <c r="U124" i="1" s="1"/>
  <c r="S124" i="1"/>
  <c r="K129" i="1"/>
  <c r="K32" i="1" s="1"/>
  <c r="I130" i="1"/>
  <c r="Q129" i="1"/>
  <c r="Q32" i="1" s="1"/>
  <c r="U134" i="1"/>
  <c r="T134" i="1"/>
  <c r="S134" i="1"/>
  <c r="U143" i="1"/>
  <c r="T143" i="1"/>
  <c r="S143" i="1"/>
  <c r="S158" i="1"/>
  <c r="U158" i="1"/>
  <c r="T158" i="1"/>
  <c r="U171" i="1"/>
  <c r="T171" i="1"/>
  <c r="S171" i="1"/>
  <c r="U174" i="1"/>
  <c r="T174" i="1"/>
  <c r="S174" i="1"/>
  <c r="U177" i="1"/>
  <c r="T177" i="1"/>
  <c r="S177" i="1"/>
  <c r="U180" i="1"/>
  <c r="T180" i="1"/>
  <c r="S180" i="1"/>
  <c r="U183" i="1"/>
  <c r="T183" i="1"/>
  <c r="S183" i="1"/>
  <c r="U196" i="1"/>
  <c r="T196" i="1"/>
  <c r="S196" i="1"/>
  <c r="U201" i="1"/>
  <c r="T201" i="1"/>
  <c r="S201" i="1"/>
  <c r="U204" i="1"/>
  <c r="T204" i="1"/>
  <c r="S204" i="1"/>
  <c r="U207" i="1"/>
  <c r="T207" i="1"/>
  <c r="S207" i="1"/>
  <c r="U210" i="1"/>
  <c r="T210" i="1"/>
  <c r="S210" i="1"/>
  <c r="U213" i="1"/>
  <c r="T213" i="1"/>
  <c r="S213" i="1"/>
  <c r="U216" i="1"/>
  <c r="T216" i="1"/>
  <c r="S216" i="1"/>
  <c r="U219" i="1"/>
  <c r="T219" i="1"/>
  <c r="S219" i="1"/>
  <c r="S63" i="1"/>
  <c r="S84" i="1"/>
  <c r="J88" i="1"/>
  <c r="J87" i="1" s="1"/>
  <c r="J83" i="1" s="1"/>
  <c r="J28" i="1" s="1"/>
  <c r="K111" i="1"/>
  <c r="K30" i="1" s="1"/>
  <c r="U153" i="1"/>
  <c r="T153" i="1"/>
  <c r="U159" i="1"/>
  <c r="T159" i="1"/>
  <c r="S159" i="1"/>
  <c r="S164" i="1"/>
  <c r="S170" i="1"/>
  <c r="S173" i="1"/>
  <c r="S176" i="1"/>
  <c r="S179" i="1"/>
  <c r="U186" i="1"/>
  <c r="T186" i="1"/>
  <c r="S186" i="1"/>
  <c r="U193" i="1"/>
  <c r="T193" i="1"/>
  <c r="S193" i="1"/>
  <c r="T284" i="1"/>
  <c r="U284" i="1" s="1"/>
  <c r="S284" i="1"/>
  <c r="T63" i="1"/>
  <c r="T84" i="1"/>
  <c r="H130" i="1"/>
  <c r="U157" i="1"/>
  <c r="T157" i="1"/>
  <c r="S157" i="1"/>
  <c r="U162" i="1"/>
  <c r="T162" i="1"/>
  <c r="S162" i="1"/>
  <c r="U165" i="1"/>
  <c r="T165" i="1"/>
  <c r="S165" i="1"/>
  <c r="U190" i="1"/>
  <c r="T190" i="1"/>
  <c r="S190" i="1"/>
  <c r="U195" i="1"/>
  <c r="T195" i="1"/>
  <c r="S195" i="1"/>
  <c r="S200" i="1"/>
  <c r="H151" i="1"/>
  <c r="I152" i="1"/>
  <c r="S152" i="1" s="1"/>
  <c r="S153" i="1"/>
  <c r="S155" i="1"/>
  <c r="H156" i="1"/>
  <c r="I167" i="1"/>
  <c r="S167" i="1" s="1"/>
  <c r="I170" i="1"/>
  <c r="U187" i="1"/>
  <c r="T187" i="1"/>
  <c r="S187" i="1"/>
  <c r="S197" i="1"/>
  <c r="U198" i="1"/>
  <c r="T198" i="1"/>
  <c r="S198" i="1"/>
  <c r="T283" i="1"/>
  <c r="U283" i="1" s="1"/>
  <c r="H282" i="1"/>
  <c r="S283" i="1"/>
  <c r="H148" i="1"/>
  <c r="I149" i="1"/>
  <c r="S149" i="1" s="1"/>
  <c r="U160" i="1"/>
  <c r="T160" i="1"/>
  <c r="S160" i="1"/>
  <c r="U163" i="1"/>
  <c r="T163" i="1"/>
  <c r="S163" i="1"/>
  <c r="U166" i="1"/>
  <c r="T166" i="1"/>
  <c r="S166" i="1"/>
  <c r="U169" i="1"/>
  <c r="T169" i="1"/>
  <c r="S169" i="1"/>
  <c r="U172" i="1"/>
  <c r="T172" i="1"/>
  <c r="S172" i="1"/>
  <c r="U175" i="1"/>
  <c r="T175" i="1"/>
  <c r="S175" i="1"/>
  <c r="U178" i="1"/>
  <c r="T178" i="1"/>
  <c r="S178" i="1"/>
  <c r="U181" i="1"/>
  <c r="T181" i="1"/>
  <c r="S181" i="1"/>
  <c r="U184" i="1"/>
  <c r="T184" i="1"/>
  <c r="S184" i="1"/>
  <c r="U189" i="1"/>
  <c r="T189" i="1"/>
  <c r="S189" i="1"/>
  <c r="U202" i="1"/>
  <c r="T202" i="1"/>
  <c r="S202" i="1"/>
  <c r="U205" i="1"/>
  <c r="T205" i="1"/>
  <c r="S205" i="1"/>
  <c r="U208" i="1"/>
  <c r="T208" i="1"/>
  <c r="S208" i="1"/>
  <c r="U211" i="1"/>
  <c r="T211" i="1"/>
  <c r="S211" i="1"/>
  <c r="U214" i="1"/>
  <c r="T214" i="1"/>
  <c r="S214" i="1"/>
  <c r="U217" i="1"/>
  <c r="T217" i="1"/>
  <c r="S217" i="1"/>
  <c r="U220" i="1"/>
  <c r="T220" i="1"/>
  <c r="S220" i="1"/>
  <c r="S285" i="1"/>
  <c r="T188" i="1"/>
  <c r="T194" i="1"/>
  <c r="T197" i="1"/>
  <c r="T285" i="1"/>
  <c r="U285" i="1" s="1"/>
  <c r="U161" i="1"/>
  <c r="U164" i="1"/>
  <c r="U167" i="1"/>
  <c r="U170" i="1"/>
  <c r="U173" i="1"/>
  <c r="U176" i="1"/>
  <c r="U179" i="1"/>
  <c r="U182" i="1"/>
  <c r="U185" i="1"/>
  <c r="U188" i="1"/>
  <c r="U191" i="1"/>
  <c r="U194" i="1"/>
  <c r="U197" i="1"/>
  <c r="U200" i="1"/>
  <c r="U203" i="1"/>
  <c r="U206" i="1"/>
  <c r="U209" i="1"/>
  <c r="U212" i="1"/>
  <c r="U215" i="1"/>
  <c r="U218" i="1"/>
  <c r="J282" i="1"/>
  <c r="I283" i="1"/>
  <c r="I282" i="1" s="1"/>
  <c r="N27" i="1" l="1"/>
  <c r="N26" i="1" s="1"/>
  <c r="N25" i="1" s="1"/>
  <c r="N49" i="1"/>
  <c r="N48" i="1" s="1"/>
  <c r="M28" i="1"/>
  <c r="M49" i="1"/>
  <c r="M48" i="1" s="1"/>
  <c r="U95" i="1"/>
  <c r="T95" i="1"/>
  <c r="H94" i="1"/>
  <c r="S95" i="1"/>
  <c r="Q49" i="1"/>
  <c r="Q48" i="1" s="1"/>
  <c r="Q27" i="1"/>
  <c r="Q26" i="1" s="1"/>
  <c r="Q25" i="1" s="1"/>
  <c r="E49" i="1"/>
  <c r="E48" i="1" s="1"/>
  <c r="E27" i="1"/>
  <c r="E26" i="1" s="1"/>
  <c r="E25" i="1" s="1"/>
  <c r="I27" i="1"/>
  <c r="I26" i="1" s="1"/>
  <c r="U54" i="1"/>
  <c r="T54" i="1"/>
  <c r="S54" i="1"/>
  <c r="H88" i="1"/>
  <c r="T89" i="1"/>
  <c r="U89" i="1" s="1"/>
  <c r="S89" i="1"/>
  <c r="L27" i="1"/>
  <c r="I260" i="1"/>
  <c r="I41" i="1" s="1"/>
  <c r="I46" i="1"/>
  <c r="U90" i="1"/>
  <c r="T90" i="1"/>
  <c r="S90" i="1"/>
  <c r="U136" i="1"/>
  <c r="T136" i="1"/>
  <c r="S136" i="1"/>
  <c r="T78" i="1"/>
  <c r="U78" i="1" s="1"/>
  <c r="H77" i="1"/>
  <c r="S78" i="1"/>
  <c r="K49" i="1"/>
  <c r="K48" i="1" s="1"/>
  <c r="K27" i="1"/>
  <c r="K26" i="1" s="1"/>
  <c r="K25" i="1" s="1"/>
  <c r="L83" i="1"/>
  <c r="L28" i="1" s="1"/>
  <c r="U145" i="1"/>
  <c r="T145" i="1"/>
  <c r="S145" i="1"/>
  <c r="U111" i="1"/>
  <c r="T111" i="1"/>
  <c r="S111" i="1"/>
  <c r="H30" i="1"/>
  <c r="U80" i="1"/>
  <c r="T80" i="1"/>
  <c r="S80" i="1"/>
  <c r="G49" i="1"/>
  <c r="G48" i="1" s="1"/>
  <c r="G27" i="1"/>
  <c r="G26" i="1" s="1"/>
  <c r="G25" i="1" s="1"/>
  <c r="U282" i="1"/>
  <c r="T282" i="1"/>
  <c r="H260" i="1"/>
  <c r="S282" i="1"/>
  <c r="H46" i="1"/>
  <c r="U51" i="1"/>
  <c r="T51" i="1"/>
  <c r="S51" i="1"/>
  <c r="U130" i="1"/>
  <c r="T130" i="1"/>
  <c r="H129" i="1"/>
  <c r="S130" i="1"/>
  <c r="I129" i="1"/>
  <c r="I32" i="1" s="1"/>
  <c r="I83" i="1"/>
  <c r="I28" i="1" s="1"/>
  <c r="U148" i="1"/>
  <c r="T148" i="1"/>
  <c r="S148" i="1"/>
  <c r="U151" i="1"/>
  <c r="T151" i="1"/>
  <c r="S151" i="1"/>
  <c r="U113" i="1"/>
  <c r="S113" i="1"/>
  <c r="T113" i="1"/>
  <c r="U139" i="1"/>
  <c r="T139" i="1"/>
  <c r="S139" i="1"/>
  <c r="D49" i="1"/>
  <c r="D48" i="1" s="1"/>
  <c r="D27" i="1"/>
  <c r="D26" i="1" s="1"/>
  <c r="D25" i="1" s="1"/>
  <c r="O49" i="1"/>
  <c r="O48" i="1" s="1"/>
  <c r="O27" i="1"/>
  <c r="O26" i="1" s="1"/>
  <c r="O25" i="1" s="1"/>
  <c r="U66" i="1"/>
  <c r="T66" i="1"/>
  <c r="S66" i="1"/>
  <c r="P26" i="1"/>
  <c r="P25" i="1" s="1"/>
  <c r="U156" i="1"/>
  <c r="T156" i="1"/>
  <c r="S156" i="1"/>
  <c r="T79" i="1"/>
  <c r="S79" i="1"/>
  <c r="U79" i="1"/>
  <c r="J260" i="1"/>
  <c r="J41" i="1" s="1"/>
  <c r="J46" i="1"/>
  <c r="J49" i="1"/>
  <c r="J27" i="1"/>
  <c r="J26" i="1" s="1"/>
  <c r="M26" i="1"/>
  <c r="M25" i="1" s="1"/>
  <c r="T59" i="1"/>
  <c r="U59" i="1" s="1"/>
  <c r="S59" i="1"/>
  <c r="P49" i="1"/>
  <c r="P48" i="1" s="1"/>
  <c r="J25" i="1" l="1"/>
  <c r="S260" i="1"/>
  <c r="U260" i="1"/>
  <c r="T260" i="1"/>
  <c r="H41" i="1"/>
  <c r="L26" i="1"/>
  <c r="L25" i="1" s="1"/>
  <c r="J48" i="1"/>
  <c r="L49" i="1"/>
  <c r="L48" i="1" s="1"/>
  <c r="U30" i="1"/>
  <c r="T30" i="1"/>
  <c r="S30" i="1"/>
  <c r="U77" i="1"/>
  <c r="T77" i="1"/>
  <c r="S77" i="1"/>
  <c r="H75" i="1"/>
  <c r="T129" i="1"/>
  <c r="U129" i="1" s="1"/>
  <c r="S129" i="1"/>
  <c r="H32" i="1"/>
  <c r="I25" i="1"/>
  <c r="S46" i="1"/>
  <c r="T46" i="1"/>
  <c r="U46" i="1" s="1"/>
  <c r="S88" i="1"/>
  <c r="H87" i="1"/>
  <c r="U88" i="1"/>
  <c r="T88" i="1"/>
  <c r="I49" i="1"/>
  <c r="I48" i="1" s="1"/>
  <c r="T94" i="1"/>
  <c r="U94" i="1" s="1"/>
  <c r="S94" i="1"/>
  <c r="T41" i="1" l="1"/>
  <c r="U41" i="1" s="1"/>
  <c r="S41" i="1"/>
  <c r="S75" i="1"/>
  <c r="T75" i="1"/>
  <c r="U75" i="1" s="1"/>
  <c r="H50" i="1"/>
  <c r="U87" i="1"/>
  <c r="S87" i="1"/>
  <c r="H83" i="1"/>
  <c r="T87" i="1"/>
  <c r="S32" i="1"/>
  <c r="T32" i="1"/>
  <c r="U32" i="1" s="1"/>
  <c r="H27" i="1" l="1"/>
  <c r="T50" i="1"/>
  <c r="U50" i="1" s="1"/>
  <c r="S50" i="1"/>
  <c r="H49" i="1"/>
  <c r="S83" i="1"/>
  <c r="H28" i="1"/>
  <c r="T83" i="1"/>
  <c r="U83" i="1" s="1"/>
  <c r="T28" i="1" l="1"/>
  <c r="U28" i="1" s="1"/>
  <c r="S28" i="1"/>
  <c r="T49" i="1"/>
  <c r="U49" i="1" s="1"/>
  <c r="S49" i="1"/>
  <c r="H48" i="1"/>
  <c r="T27" i="1"/>
  <c r="U27" i="1" s="1"/>
  <c r="S27" i="1"/>
  <c r="H26" i="1"/>
  <c r="U48" i="1" l="1"/>
  <c r="T48" i="1"/>
  <c r="S48" i="1"/>
  <c r="S26" i="1"/>
  <c r="H25" i="1"/>
  <c r="T26" i="1"/>
  <c r="U26" i="1" s="1"/>
  <c r="T25" i="1" l="1"/>
  <c r="U25" i="1" s="1"/>
  <c r="S25" i="1"/>
</calcChain>
</file>

<file path=xl/sharedStrings.xml><?xml version="1.0" encoding="utf-8"?>
<sst xmlns="http://schemas.openxmlformats.org/spreadsheetml/2006/main" count="1059" uniqueCount="256">
  <si>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</si>
  <si>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</si>
  <si>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</si>
  <si>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</si>
  <si>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</si>
  <si>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</si>
  <si>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</si>
  <si>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</si>
  <si>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</si>
  <si>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</si>
  <si>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01.01.2023 в прогнозных ценах соответствующих лет, млн. рублей 
(без НДС) </t>
  </si>
  <si>
    <t xml:space="preserve">Остаток освоения капитальных вложений 
на  01.01.2023,  
млн. рублей 
(без НДС) </t>
  </si>
  <si>
    <t xml:space="preserve">Освоение капитальных вложений 2023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</si>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</sst>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2" fillId="0" borderId="0"/>
  </cellStyleXfs>
  <cellXfs count="119">
    <xf numFmtId="0" fontId="0" fillId="0" borderId="0" xfId="0"/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3" fillId="0" borderId="0" xfId="2" applyFont="1" applyFill="1" applyAlignment="1">
      <alignment horizontal="right" vertical="center"/>
    </xf>
    <xf numFmtId="0" fontId="2" fillId="0" borderId="0" xfId="2" applyFont="1" applyFill="1" applyBorder="1"/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/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wrapText="1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vertical="center"/>
    </xf>
    <xf numFmtId="0" fontId="5" fillId="0" borderId="0" xfId="4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8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left"/>
    </xf>
    <xf numFmtId="0" fontId="8" fillId="0" borderId="0" xfId="2" applyFont="1" applyFill="1" applyAlignment="1">
      <alignment horizontal="center"/>
    </xf>
    <xf numFmtId="0" fontId="8" fillId="0" borderId="0" xfId="2" applyFont="1" applyFill="1"/>
    <xf numFmtId="164" fontId="8" fillId="0" borderId="0" xfId="2" applyNumberFormat="1" applyFont="1" applyFill="1" applyAlignment="1">
      <alignment horizontal="center" vertical="center"/>
    </xf>
    <xf numFmtId="165" fontId="8" fillId="0" borderId="0" xfId="2" applyNumberFormat="1" applyFont="1" applyFill="1" applyAlignment="1">
      <alignment horizontal="center" vertical="center"/>
    </xf>
    <xf numFmtId="0" fontId="9" fillId="0" borderId="0" xfId="2" applyFont="1" applyFill="1" applyAlignment="1">
      <alignment horizontal="right" vertical="center"/>
    </xf>
    <xf numFmtId="0" fontId="8" fillId="0" borderId="0" xfId="2" applyFont="1" applyFill="1" applyBorder="1"/>
    <xf numFmtId="164" fontId="10" fillId="0" borderId="0" xfId="2" applyNumberFormat="1" applyFont="1" applyFill="1" applyAlignment="1">
      <alignment horizontal="right"/>
    </xf>
    <xf numFmtId="164" fontId="10" fillId="0" borderId="0" xfId="2" applyNumberFormat="1" applyFont="1" applyFill="1" applyAlignment="1">
      <alignment horizontal="center" vertical="center"/>
    </xf>
    <xf numFmtId="2" fontId="8" fillId="0" borderId="0" xfId="2" applyNumberFormat="1" applyFont="1" applyFill="1" applyAlignment="1">
      <alignment horizontal="center" vertical="center"/>
    </xf>
    <xf numFmtId="2" fontId="10" fillId="0" borderId="0" xfId="2" applyNumberFormat="1" applyFont="1" applyFill="1" applyAlignment="1">
      <alignment horizontal="right"/>
    </xf>
    <xf numFmtId="0" fontId="10" fillId="0" borderId="0" xfId="2" applyFont="1" applyFill="1" applyAlignment="1">
      <alignment horizontal="right"/>
    </xf>
    <xf numFmtId="164" fontId="10" fillId="0" borderId="0" xfId="2" applyNumberFormat="1" applyFont="1" applyFill="1" applyAlignment="1">
      <alignment horizontal="right" vertical="center"/>
    </xf>
    <xf numFmtId="9" fontId="10" fillId="0" borderId="0" xfId="2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10" fontId="2" fillId="0" borderId="0" xfId="2" applyNumberFormat="1" applyFont="1" applyFill="1"/>
    <xf numFmtId="0" fontId="2" fillId="0" borderId="8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1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top" wrapText="1"/>
    </xf>
    <xf numFmtId="2" fontId="5" fillId="0" borderId="2" xfId="8" applyNumberFormat="1" applyFont="1" applyFill="1" applyBorder="1" applyAlignment="1">
      <alignment horizontal="center" vertical="center"/>
    </xf>
    <xf numFmtId="2" fontId="5" fillId="0" borderId="2" xfId="2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 wrapText="1"/>
    </xf>
    <xf numFmtId="9" fontId="5" fillId="0" borderId="2" xfId="10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/>
    <xf numFmtId="2" fontId="2" fillId="0" borderId="0" xfId="2" applyNumberFormat="1" applyFont="1" applyFill="1"/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wrapText="1"/>
    </xf>
    <xf numFmtId="164" fontId="2" fillId="0" borderId="0" xfId="2" applyNumberFormat="1" applyFont="1" applyFill="1" applyBorder="1"/>
    <xf numFmtId="0" fontId="2" fillId="0" borderId="2" xfId="7" applyFont="1" applyFill="1" applyBorder="1" applyAlignment="1">
      <alignment horizontal="left" vertical="center" wrapText="1"/>
    </xf>
    <xf numFmtId="0" fontId="2" fillId="0" borderId="0" xfId="6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5" fillId="0" borderId="2" xfId="10" applyNumberFormat="1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left" vertical="center" wrapText="1"/>
    </xf>
    <xf numFmtId="0" fontId="5" fillId="0" borderId="2" xfId="10" applyFont="1" applyFill="1" applyBorder="1" applyAlignment="1">
      <alignment horizontal="center" vertical="center" wrapText="1"/>
    </xf>
    <xf numFmtId="164" fontId="5" fillId="0" borderId="2" xfId="8" applyNumberFormat="1" applyFont="1" applyFill="1" applyBorder="1" applyAlignment="1">
      <alignment horizontal="center" vertical="center"/>
    </xf>
    <xf numFmtId="164" fontId="5" fillId="0" borderId="2" xfId="2" applyNumberFormat="1" applyFont="1" applyFill="1" applyBorder="1" applyAlignment="1">
      <alignment horizontal="center" vertical="center"/>
    </xf>
    <xf numFmtId="164" fontId="2" fillId="0" borderId="2" xfId="9" applyNumberFormat="1" applyFont="1" applyFill="1" applyBorder="1" applyAlignment="1">
      <alignment horizontal="center" vertical="center" wrapText="1"/>
    </xf>
    <xf numFmtId="9" fontId="2" fillId="0" borderId="2" xfId="9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2" fontId="2" fillId="0" borderId="2" xfId="11" applyNumberFormat="1" applyFont="1" applyFill="1" applyBorder="1" applyAlignment="1">
      <alignment horizontal="left" vertical="center" wrapText="1"/>
    </xf>
    <xf numFmtId="2" fontId="2" fillId="0" borderId="2" xfId="11" applyNumberFormat="1" applyFont="1" applyFill="1" applyBorder="1" applyAlignment="1">
      <alignment horizontal="center" vertical="center" wrapText="1"/>
    </xf>
    <xf numFmtId="164" fontId="2" fillId="0" borderId="2" xfId="1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0" fontId="14" fillId="0" borderId="0" xfId="2" applyFont="1" applyFill="1" applyAlignment="1">
      <alignment horizontal="left"/>
    </xf>
    <xf numFmtId="0" fontId="14" fillId="0" borderId="0" xfId="2" applyFont="1" applyFill="1" applyAlignment="1">
      <alignment horizontal="center"/>
    </xf>
    <xf numFmtId="0" fontId="14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</cellXfs>
  <cellStyles count="12">
    <cellStyle name="Обычный" xfId="0" builtinId="0"/>
    <cellStyle name="Обычный 11 2" xfId="7"/>
    <cellStyle name="Обычный 18" xfId="8"/>
    <cellStyle name="Обычный 3 2 2 3" xfId="2"/>
    <cellStyle name="Обычный 3 21" xfId="9"/>
    <cellStyle name="Обычный 3 4" xfId="6"/>
    <cellStyle name="Обычный 5" xfId="5"/>
    <cellStyle name="Обычный 7" xfId="4"/>
    <cellStyle name="Обычный 7 3" xfId="10"/>
    <cellStyle name="Обычный 7 4" xfId="3"/>
    <cellStyle name="Процентный" xfId="1" builtinId="5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63;&#1069;%203%20&#1082;&#1074;%202023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AT36">
            <v>49.803495014427774</v>
          </cell>
          <cell r="AU36">
            <v>131</v>
          </cell>
          <cell r="AY36">
            <v>0</v>
          </cell>
          <cell r="AZ36">
            <v>1.98211077</v>
          </cell>
          <cell r="BA36">
            <v>2</v>
          </cell>
          <cell r="BB36">
            <v>26.223321380000002</v>
          </cell>
          <cell r="BC36">
            <v>2</v>
          </cell>
          <cell r="BD36">
            <v>7.2355885200000003</v>
          </cell>
          <cell r="BE36">
            <v>13</v>
          </cell>
          <cell r="BF36">
            <v>0</v>
          </cell>
          <cell r="BJ36" t="str">
            <v xml:space="preserve">Исполнение обязательств по договору ТП </v>
          </cell>
          <cell r="LO36">
            <v>0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AT39">
            <v>15.846781469650001</v>
          </cell>
          <cell r="AU39">
            <v>95.000000000000014</v>
          </cell>
          <cell r="AY39">
            <v>0</v>
          </cell>
          <cell r="AZ39">
            <v>0</v>
          </cell>
          <cell r="BA39">
            <v>0</v>
          </cell>
          <cell r="BB39">
            <v>0.68386771999999996</v>
          </cell>
          <cell r="BC39">
            <v>1.5</v>
          </cell>
          <cell r="BD39">
            <v>2.0314059999999998E-2</v>
          </cell>
          <cell r="BE39">
            <v>9.5</v>
          </cell>
          <cell r="BF39">
            <v>0</v>
          </cell>
          <cell r="BJ39" t="str">
            <v>Отклонение по финансированию обусловлено отсутствием заявок ТП и заключенных договоров в отчетном периоде.</v>
          </cell>
          <cell r="LO39">
            <v>0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AT43">
            <v>729.72285113999999</v>
          </cell>
          <cell r="AU43">
            <v>265.31562570070207</v>
          </cell>
          <cell r="AY43">
            <v>0</v>
          </cell>
          <cell r="AZ43">
            <v>0</v>
          </cell>
          <cell r="BA43">
            <v>20</v>
          </cell>
          <cell r="BB43">
            <v>0</v>
          </cell>
          <cell r="BC43">
            <v>60</v>
          </cell>
          <cell r="BD43">
            <v>0</v>
          </cell>
          <cell r="BE43">
            <v>102.31562570070201</v>
          </cell>
          <cell r="BF43">
            <v>0</v>
          </cell>
          <cell r="BJ43" t="str">
            <v>Отклонение обусловлено необходимостью корректировки ПСД в связи с удорожанием основных материалов и заключения доп соглашения</v>
          </cell>
          <cell r="LO43">
            <v>159.0355652542373</v>
          </cell>
        </row>
        <row r="44">
          <cell r="A44" t="str">
            <v>1.1.1.1.3</v>
          </cell>
          <cell r="B44" t="str">
    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  <cell r="AT44">
            <v>101.2017343</v>
          </cell>
          <cell r="AU44">
            <v>1620.67097635</v>
          </cell>
          <cell r="AY44">
            <v>118.4</v>
          </cell>
          <cell r="AZ44">
            <v>0</v>
          </cell>
          <cell r="BA44">
            <v>440</v>
          </cell>
          <cell r="BB44">
            <v>0</v>
          </cell>
          <cell r="BC44">
            <v>500</v>
          </cell>
          <cell r="BD44">
            <v>0</v>
          </cell>
          <cell r="BE44">
            <v>549.99871069059986</v>
          </cell>
          <cell r="BF44">
            <v>0</v>
          </cell>
          <cell r="BJ44" t="str">
            <v>Отклонение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</v>
          </cell>
          <cell r="LO44" t="str">
            <v>нд</v>
          </cell>
        </row>
        <row r="45">
          <cell r="A45" t="str">
            <v>1.1.1.1.3</v>
          </cell>
          <cell r="B45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    </cell>
          <cell r="C45" t="str">
            <v>M_Che424</v>
          </cell>
          <cell r="AT45">
            <v>2.0586428799999998</v>
          </cell>
          <cell r="AU45">
            <v>23.909868786666667</v>
          </cell>
          <cell r="AY45">
            <v>0</v>
          </cell>
          <cell r="AZ45">
            <v>0</v>
          </cell>
          <cell r="BA45">
            <v>8</v>
          </cell>
          <cell r="BB45">
            <v>0</v>
          </cell>
          <cell r="BC45">
            <v>10</v>
          </cell>
          <cell r="BD45">
            <v>0</v>
          </cell>
          <cell r="BE45">
            <v>5.9098687866666673</v>
          </cell>
          <cell r="BF45">
            <v>0</v>
          </cell>
          <cell r="BJ45" t="str">
            <v>Отклонение обусловлено корректировкой сроков реализации ввиду поздней поставки оборудования и  заключением дополнительного соглашения о выполнении подрядных работ до конца 2023 года.</v>
          </cell>
          <cell r="LO45">
            <v>2.6904233333333334</v>
          </cell>
        </row>
        <row r="46">
          <cell r="A46" t="str">
            <v>1.1.1.1.3</v>
          </cell>
          <cell r="B46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    </cell>
          <cell r="C46" t="str">
            <v>M_Che425</v>
          </cell>
          <cell r="AT46">
            <v>0.5379389</v>
          </cell>
          <cell r="AU46">
            <v>3.1340452666666665</v>
          </cell>
          <cell r="AY46">
            <v>0</v>
          </cell>
          <cell r="AZ46">
            <v>0</v>
          </cell>
          <cell r="BA46">
            <v>1.5</v>
          </cell>
          <cell r="BB46">
            <v>0</v>
          </cell>
          <cell r="BC46">
            <v>1.63</v>
          </cell>
          <cell r="BD46">
            <v>2.7228680000000001</v>
          </cell>
          <cell r="BE46">
            <v>4.0452666666666026E-3</v>
          </cell>
          <cell r="BF46">
            <v>0</v>
          </cell>
          <cell r="BJ46" t="str">
            <v>Отклонение обусловлено корректировкой сроков реализации ввиду поздней поставки оборудования и  заключением дополнительного соглашения о выполнении подрядных работ до конца 2023 года.</v>
          </cell>
          <cell r="LO46">
            <v>0.39209666666666665</v>
          </cell>
        </row>
        <row r="47">
          <cell r="A47" t="str">
            <v>1.1.1.1.3</v>
          </cell>
          <cell r="B47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    </cell>
          <cell r="C47" t="str">
            <v>M_Che426</v>
          </cell>
          <cell r="AT47">
            <v>1.5163628899999999</v>
          </cell>
          <cell r="AU47">
            <v>53.164855443333337</v>
          </cell>
          <cell r="AY47">
            <v>10</v>
          </cell>
          <cell r="AZ47">
            <v>0</v>
          </cell>
          <cell r="BA47">
            <v>12</v>
          </cell>
          <cell r="BB47">
            <v>3.9998930000000001</v>
          </cell>
          <cell r="BC47">
            <v>20</v>
          </cell>
          <cell r="BD47">
            <v>25.805498</v>
          </cell>
          <cell r="BE47">
            <v>11.164855443333337</v>
          </cell>
          <cell r="BF47">
            <v>0</v>
          </cell>
          <cell r="BJ47" t="str">
            <v>Отклонение обусловлено корректировкой сроков реализации ввиду поздней поставки оборудования и  заключением дополнительного соглашения о выполнении подрядных работ до конца 2023 года.</v>
          </cell>
          <cell r="LO47">
            <v>5.6336766666666662</v>
          </cell>
        </row>
        <row r="48">
          <cell r="A48" t="str">
            <v>1.1.1.1.3</v>
          </cell>
          <cell r="B48" t="str">
    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    </cell>
          <cell r="C48" t="str">
            <v>N_Che462_23</v>
          </cell>
          <cell r="AU48">
            <v>0</v>
          </cell>
          <cell r="AY48" t="str">
            <v>нд</v>
          </cell>
          <cell r="BA48" t="str">
            <v>нд</v>
          </cell>
          <cell r="BC48" t="str">
            <v>нд</v>
          </cell>
          <cell r="BD48">
            <v>4.3338653200000001</v>
          </cell>
          <cell r="BE48" t="str">
            <v>нд</v>
          </cell>
          <cell r="BJ48" t="str">
            <v>Исполнение догорных обязательств ТП</v>
          </cell>
        </row>
        <row r="49">
          <cell r="A49" t="str">
            <v>1.1.1.1.3</v>
          </cell>
          <cell r="B49" t="str">
    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    </cell>
          <cell r="C49" t="str">
            <v>N_Che463_23</v>
          </cell>
          <cell r="AU49">
            <v>0</v>
          </cell>
          <cell r="AY49" t="str">
            <v>нд</v>
          </cell>
          <cell r="BA49" t="str">
            <v>нд</v>
          </cell>
          <cell r="BC49" t="str">
            <v>нд</v>
          </cell>
          <cell r="BD49">
            <v>3.0023260000000001</v>
          </cell>
          <cell r="BE49" t="str">
            <v>нд</v>
          </cell>
          <cell r="BJ49" t="str">
            <v>Исполнение догорных обязательств ТП</v>
          </cell>
        </row>
        <row r="50">
          <cell r="A50" t="str">
            <v>1.1.1.1.3</v>
          </cell>
          <cell r="B50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    </cell>
          <cell r="C50" t="str">
            <v>M_Che427</v>
          </cell>
          <cell r="AT50">
            <v>5.07479821</v>
          </cell>
          <cell r="AU50">
            <v>193.34379512333334</v>
          </cell>
          <cell r="AY50">
            <v>20</v>
          </cell>
          <cell r="AZ50">
            <v>70.881784159999995</v>
          </cell>
          <cell r="BA50">
            <v>60</v>
          </cell>
          <cell r="BB50">
            <v>59.067685439999998</v>
          </cell>
          <cell r="BC50">
            <v>85</v>
          </cell>
          <cell r="BD50">
            <v>1.44957</v>
          </cell>
          <cell r="BE50">
            <v>28.343795123333337</v>
          </cell>
          <cell r="BF50">
            <v>0</v>
          </cell>
          <cell r="BJ50" t="str">
            <v xml:space="preserve">В связи с поиском нового производителя оборудования из-за чрезмерно длительного срока его изготовления и поставки предыдущим заводом-изготовителем, а также из-за необходимости внесения изменений в строительную и электротехическую часть  проекта   </v>
          </cell>
          <cell r="LO50">
            <v>26.675475000000002</v>
          </cell>
        </row>
        <row r="66">
          <cell r="A66" t="str">
            <v>1.1.1.4.2</v>
          </cell>
          <cell r="B66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    </cell>
          <cell r="C66" t="str">
            <v>J_Che215</v>
          </cell>
          <cell r="AT66">
            <v>0</v>
          </cell>
          <cell r="AU66">
            <v>203.54755613301899</v>
          </cell>
          <cell r="AY66">
            <v>0</v>
          </cell>
          <cell r="AZ66">
            <v>0</v>
          </cell>
          <cell r="BA66">
            <v>15</v>
          </cell>
          <cell r="BB66">
            <v>0</v>
          </cell>
          <cell r="BC66">
            <v>20</v>
          </cell>
          <cell r="BE66">
            <v>35</v>
          </cell>
          <cell r="BF66">
            <v>0</v>
          </cell>
          <cell r="BJ66" t="str">
            <v>По согласованию с Заявителем работы по реконструкции перенесены на 2024 год</v>
          </cell>
          <cell r="LO66" t="str">
            <v>нд</v>
          </cell>
        </row>
        <row r="67">
          <cell r="A67" t="str">
            <v>1.1.1.4.2</v>
          </cell>
          <cell r="B67" t="str">
    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67" t="str">
            <v>M_Che436</v>
          </cell>
          <cell r="AT67">
            <v>31.458339840000001</v>
          </cell>
          <cell r="AU67">
            <v>424.85642217359299</v>
          </cell>
          <cell r="AY67">
            <v>0</v>
          </cell>
          <cell r="AZ67">
            <v>0</v>
          </cell>
          <cell r="BA67">
            <v>130</v>
          </cell>
          <cell r="BB67">
            <v>0</v>
          </cell>
          <cell r="BC67">
            <v>160</v>
          </cell>
          <cell r="BD67">
            <v>0</v>
          </cell>
          <cell r="BE67">
            <v>151.01401858076531</v>
          </cell>
          <cell r="BF67">
            <v>0</v>
          </cell>
          <cell r="BJ67" t="str">
            <v>Отклонение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v>
          </cell>
          <cell r="LO67" t="str">
            <v>нд</v>
          </cell>
        </row>
        <row r="68">
          <cell r="A68" t="str">
            <v>1.1.1.4.2</v>
          </cell>
          <cell r="B68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    </cell>
          <cell r="C68" t="str">
            <v>M_Che431</v>
          </cell>
          <cell r="AT68">
            <v>0</v>
          </cell>
          <cell r="AU68">
            <v>6.1803905166585702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0.36738999999999999</v>
          </cell>
          <cell r="BE68">
            <v>0</v>
          </cell>
          <cell r="BF68">
            <v>0</v>
          </cell>
          <cell r="BJ68" t="str">
            <v>Отклонение связано с необходимостью приобретения более дорогой комплектация «Ячейки КРУН серии КРУ-СЭЩ-59 с выключателем ВВУ-СЭЩ-П-10-20/1000, МПУ «Сириус-2-МЛ»», что привело к увеличению сметной стоимости.
В связи  с чем принято решение принять ПИР и расторгнуть договор подряда для повторного проведения ТЗП на СМР.</v>
          </cell>
          <cell r="LO68" t="str">
            <v>нд</v>
          </cell>
        </row>
        <row r="69">
          <cell r="A69" t="str">
            <v>1.1.1.4.2</v>
          </cell>
          <cell r="B69" t="str">
    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    </cell>
          <cell r="C69" t="str">
            <v>M_Che432</v>
          </cell>
          <cell r="AT69">
            <v>0</v>
          </cell>
          <cell r="AU69">
            <v>5.4095898203013499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E69">
            <v>0</v>
          </cell>
          <cell r="BF69">
            <v>0</v>
          </cell>
          <cell r="BJ69" t="str">
            <v>нд</v>
          </cell>
          <cell r="LO69" t="str">
            <v>нд</v>
          </cell>
        </row>
        <row r="70">
          <cell r="A70" t="str">
            <v>1.1.1.4.2</v>
          </cell>
          <cell r="B70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    </cell>
          <cell r="C70" t="str">
            <v>M_Che423</v>
          </cell>
          <cell r="AT70">
            <v>0.93837011000000004</v>
          </cell>
          <cell r="AU70">
            <v>14.295562390000002</v>
          </cell>
          <cell r="AY70">
            <v>0</v>
          </cell>
          <cell r="AZ70">
            <v>0</v>
          </cell>
          <cell r="BA70">
            <v>8</v>
          </cell>
          <cell r="BB70">
            <v>7.5417851799999998</v>
          </cell>
          <cell r="BC70">
            <v>4</v>
          </cell>
          <cell r="BD70">
            <v>0.266376</v>
          </cell>
          <cell r="BE70">
            <v>2.2955623900000024</v>
          </cell>
          <cell r="BF70">
            <v>0</v>
          </cell>
          <cell r="BJ70" t="str">
            <v>Отклонение обусловлено увеличением сроков поставки оборудования заводом-изготовителем</v>
          </cell>
          <cell r="LO70">
            <v>1.9129033333333334</v>
          </cell>
        </row>
        <row r="77">
          <cell r="A77" t="str">
            <v>1.1.2.2.1</v>
          </cell>
          <cell r="B77" t="str">
            <v>Реконструкция ВЛ 110 кВ ПС Ойсунгур - опора №82 (Л-128) с заменой существующего провода АС-120 на АС-150 по трассе протяжённостью 12,227 км.</v>
          </cell>
          <cell r="C77" t="str">
            <v>I_Che164</v>
          </cell>
          <cell r="AT77">
            <v>76.15436665</v>
          </cell>
          <cell r="AU77">
            <v>87.92632501666661</v>
          </cell>
          <cell r="AY77">
            <v>12</v>
          </cell>
          <cell r="AZ77">
            <v>0</v>
          </cell>
          <cell r="BA77">
            <v>50</v>
          </cell>
          <cell r="BB77">
            <v>7.8145590299999999</v>
          </cell>
          <cell r="BC77">
            <v>25.934658346666595</v>
          </cell>
          <cell r="BD77">
            <v>22.919174079999998</v>
          </cell>
          <cell r="BE77">
            <v>0</v>
          </cell>
          <cell r="BF77">
            <v>0</v>
          </cell>
          <cell r="BJ77" t="str">
            <v xml:space="preserve"> Позднее одобрение  Северо-Кавказским РДУ  заявки  АО "Чеченэнерго"  № 509 и №436  по  отключению  линии до сентября 2023 года  для проведения работ подрядчиком. </v>
          </cell>
          <cell r="LO77">
            <v>17.126889830508475</v>
          </cell>
        </row>
        <row r="78">
          <cell r="A78" t="str">
            <v>1.1.2.2.1</v>
          </cell>
          <cell r="B78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78" t="str">
            <v>I_Che165</v>
          </cell>
          <cell r="AT78">
            <v>324.50283609999997</v>
          </cell>
          <cell r="AU78">
            <v>196.54743953794775</v>
          </cell>
          <cell r="AY78">
            <v>15</v>
          </cell>
          <cell r="AZ78">
            <v>0</v>
          </cell>
          <cell r="BA78">
            <v>60</v>
          </cell>
          <cell r="BB78">
            <v>0</v>
          </cell>
          <cell r="BC78">
            <v>81.93</v>
          </cell>
          <cell r="BD78">
            <v>8.3333299999999999E-3</v>
          </cell>
          <cell r="BE78">
            <v>25.004196096280992</v>
          </cell>
          <cell r="BF78">
            <v>0</v>
          </cell>
          <cell r="BJ78" t="str">
            <v>Отклонение обусловлено корректировкой сметной документации, связанной с удорожанием материалов, необходимых для завершения строительно-монтажных работ.  Скорректирвоанная ПСД направлена в ГАУ «Управление государственной экспертизы ЧР»</v>
          </cell>
          <cell r="LO78">
            <v>59.137694915254244</v>
          </cell>
        </row>
        <row r="79">
          <cell r="A79" t="str">
            <v>1.1.2.2.1</v>
          </cell>
          <cell r="B79" t="str">
            <v>Реконструкция ВЛ-10кВ Ф-9 ПС 110 "Курчалой" с. Цацан-Юрт, протяженностью 15 км</v>
          </cell>
          <cell r="C79" t="str">
            <v>M_Che445</v>
          </cell>
          <cell r="AT79">
            <v>0</v>
          </cell>
          <cell r="AU79">
            <v>20.210292677198801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12</v>
          </cell>
          <cell r="BE79">
            <v>8.210292677198801</v>
          </cell>
          <cell r="BF79">
            <v>0</v>
          </cell>
          <cell r="BJ79" t="str">
            <v xml:space="preserve">По причине задержки  проведения ТЗП. </v>
          </cell>
          <cell r="LO79" t="str">
            <v>нд</v>
          </cell>
        </row>
        <row r="80">
          <cell r="A80" t="str">
            <v>1.1.2.2.1</v>
          </cell>
          <cell r="B80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80" t="str">
            <v>M_Che446</v>
          </cell>
          <cell r="AT80">
            <v>0</v>
          </cell>
          <cell r="AU80">
            <v>36.5845579857384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7</v>
          </cell>
          <cell r="BE80">
            <v>6.0503379165655993</v>
          </cell>
          <cell r="BF80">
            <v>0</v>
          </cell>
          <cell r="BJ80" t="str">
            <v xml:space="preserve">По причине задержки  проведения ТЗП. </v>
          </cell>
          <cell r="LO80" t="str">
            <v>нд</v>
          </cell>
        </row>
        <row r="83">
          <cell r="A83" t="str">
            <v>1.1.2.3</v>
          </cell>
          <cell r="B83" t="str">
    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    </cell>
          <cell r="C83" t="str">
            <v>L_Che381_20</v>
          </cell>
          <cell r="AT83">
            <v>120.74083750286488</v>
          </cell>
          <cell r="AU83">
            <v>9.1841155100001117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E83">
            <v>0</v>
          </cell>
          <cell r="BF83">
            <v>0</v>
          </cell>
          <cell r="BJ83" t="str">
            <v>нд</v>
          </cell>
          <cell r="LO83">
            <v>18.597816666666667</v>
          </cell>
        </row>
        <row r="84">
          <cell r="A84" t="str">
            <v>1.1.2.3</v>
          </cell>
          <cell r="B8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    </cell>
          <cell r="C84" t="str">
            <v>L_Che382</v>
          </cell>
          <cell r="AT84">
            <v>39.003978315399401</v>
          </cell>
          <cell r="AU84">
            <v>816.38747499999999</v>
          </cell>
          <cell r="AY84">
            <v>120</v>
          </cell>
          <cell r="AZ84">
            <v>0</v>
          </cell>
          <cell r="BA84">
            <v>200</v>
          </cell>
          <cell r="BB84">
            <v>0</v>
          </cell>
          <cell r="BC84">
            <v>210</v>
          </cell>
          <cell r="BE84">
            <v>286.38747499999999</v>
          </cell>
          <cell r="BF84">
            <v>0</v>
          </cell>
          <cell r="BJ84" t="str">
            <v>Отклонение обусловлено необходимостью корректировки ПСД в части достоверизации привязки потребителей к центрам питания для формирования достоверных балансов электроэнергии по ТП 6(10)/0,4 кВ, а также в связи с удорожанием материалов и оборудования</v>
          </cell>
          <cell r="LO84">
            <v>124.13947499999999</v>
          </cell>
        </row>
        <row r="85">
          <cell r="A85" t="str">
            <v>1.1.2.3</v>
          </cell>
          <cell r="B85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    </cell>
          <cell r="C85" t="str">
            <v>M_Che383</v>
          </cell>
          <cell r="AT85">
            <v>27.0421524400419</v>
          </cell>
          <cell r="AU85">
            <v>511.82547999999991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E85">
            <v>511.82547999999991</v>
          </cell>
          <cell r="BF85">
            <v>0</v>
          </cell>
          <cell r="BJ85" t="str">
            <v>нд</v>
          </cell>
          <cell r="LO85">
            <v>77.947058333333331</v>
          </cell>
        </row>
        <row r="86">
          <cell r="A86" t="str">
            <v>1.1.2.3</v>
          </cell>
          <cell r="B86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    </cell>
          <cell r="C86" t="str">
            <v>L_Che384</v>
          </cell>
          <cell r="AT86">
            <v>251.83090689746089</v>
          </cell>
          <cell r="AU86">
            <v>22.604940039999946</v>
          </cell>
          <cell r="AY86">
            <v>0</v>
          </cell>
          <cell r="AZ86">
            <v>1.46497754</v>
          </cell>
          <cell r="BA86">
            <v>0</v>
          </cell>
          <cell r="BB86">
            <v>0</v>
          </cell>
          <cell r="BC86">
            <v>0</v>
          </cell>
          <cell r="BD86">
            <v>1.1946496899999999</v>
          </cell>
          <cell r="BE86">
            <v>0</v>
          </cell>
          <cell r="BF86">
            <v>0</v>
          </cell>
          <cell r="BJ86" t="str">
            <v>Начислены затраты на содержание службы заказчика-застройщика</v>
          </cell>
          <cell r="LO86">
            <v>39.467874999999999</v>
          </cell>
        </row>
        <row r="87">
          <cell r="A87" t="str">
            <v>1.1.2.3</v>
          </cell>
          <cell r="B87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    </cell>
          <cell r="C87" t="str">
            <v>M_Che385</v>
          </cell>
          <cell r="AT87">
            <v>17.960255234020799</v>
          </cell>
          <cell r="AU87">
            <v>335.4153166699997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E87">
            <v>335.4153166699997</v>
          </cell>
          <cell r="BF87">
            <v>0</v>
          </cell>
          <cell r="BJ87" t="str">
            <v>нд</v>
          </cell>
          <cell r="LO87">
            <v>50.679825000000001</v>
          </cell>
        </row>
        <row r="88">
          <cell r="A88" t="str">
            <v>1.1.2.3</v>
          </cell>
          <cell r="B88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    </cell>
          <cell r="C88" t="str">
            <v>M_Che386</v>
          </cell>
          <cell r="AT88">
            <v>15.833121650279599</v>
          </cell>
          <cell r="AU88">
            <v>326.73746667000023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E88">
            <v>326.73746667000023</v>
          </cell>
          <cell r="BF88">
            <v>0</v>
          </cell>
          <cell r="BJ88" t="str">
            <v>нд</v>
          </cell>
          <cell r="LO88">
            <v>49.417191666666668</v>
          </cell>
        </row>
        <row r="89">
          <cell r="A89" t="str">
            <v>1.1.2.3</v>
          </cell>
          <cell r="B89" t="str">
    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    </cell>
          <cell r="C89" t="str">
            <v>M_Che387</v>
          </cell>
          <cell r="AT89">
            <v>10.8308427397799</v>
          </cell>
          <cell r="AU89">
            <v>214.11478333000022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E89">
            <v>214.11478333000022</v>
          </cell>
          <cell r="BF89">
            <v>0</v>
          </cell>
          <cell r="BJ89" t="str">
            <v>нд</v>
          </cell>
          <cell r="LO89">
            <v>32.336958333333335</v>
          </cell>
        </row>
        <row r="90">
          <cell r="A90" t="str">
            <v>1.1.2.3</v>
          </cell>
          <cell r="B90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    </cell>
          <cell r="C90" t="str">
            <v>M_Che388</v>
          </cell>
          <cell r="AT90">
            <v>23.358340187225799</v>
          </cell>
          <cell r="AU90">
            <v>473.28154167000031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E90">
            <v>473.28154167000031</v>
          </cell>
          <cell r="BF90">
            <v>0</v>
          </cell>
          <cell r="BJ90" t="str">
            <v>нд</v>
          </cell>
          <cell r="LO90">
            <v>71.808941666666669</v>
          </cell>
        </row>
        <row r="91">
          <cell r="A91" t="str">
            <v>1.1.2.3</v>
          </cell>
          <cell r="B91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    </cell>
          <cell r="C91" t="str">
            <v>M_Che389</v>
          </cell>
          <cell r="AT91">
            <v>22.7363876606525</v>
          </cell>
          <cell r="AU91">
            <v>452.96446666999981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E91">
            <v>452.96446666999981</v>
          </cell>
          <cell r="BF91">
            <v>0</v>
          </cell>
          <cell r="BJ91" t="str">
            <v>нд</v>
          </cell>
          <cell r="LO91">
            <v>68.646908333333329</v>
          </cell>
        </row>
        <row r="92">
          <cell r="A92" t="str">
            <v>1.1.2.3</v>
          </cell>
          <cell r="B92" t="str">
    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    </cell>
          <cell r="C92" t="str">
            <v>M_Che390</v>
          </cell>
          <cell r="AT92">
            <v>11.146259441012999</v>
          </cell>
          <cell r="AU92">
            <v>214.42740832999959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E92">
            <v>214.42740832999959</v>
          </cell>
          <cell r="BF92">
            <v>0</v>
          </cell>
          <cell r="BJ92" t="str">
            <v>нд</v>
          </cell>
          <cell r="LO92">
            <v>32.352416666666663</v>
          </cell>
        </row>
        <row r="100">
          <cell r="A100" t="str">
            <v>1.1.4</v>
          </cell>
          <cell r="B100" t="str">
    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    </cell>
          <cell r="C100" t="str">
            <v>L_Che365_20</v>
          </cell>
          <cell r="AT100">
            <v>29.46158192</v>
          </cell>
          <cell r="AU100">
            <v>2.4277622199999982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E100">
            <v>0</v>
          </cell>
          <cell r="BF100">
            <v>0</v>
          </cell>
          <cell r="BJ100" t="str">
            <v>нд</v>
          </cell>
          <cell r="LO100">
            <v>3.5886000000000005</v>
          </cell>
        </row>
        <row r="101">
          <cell r="A101" t="str">
            <v>1.1.4</v>
          </cell>
          <cell r="B101" t="str">
    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    </cell>
          <cell r="C101" t="str">
            <v>L_Che366_20</v>
          </cell>
          <cell r="AT101">
            <v>145.32196514000003</v>
          </cell>
          <cell r="AU101">
            <v>28.655069921999967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E101">
            <v>0</v>
          </cell>
          <cell r="BF101">
            <v>0</v>
          </cell>
          <cell r="BJ101" t="str">
            <v>нд</v>
          </cell>
          <cell r="LO101">
            <v>22.340008333333333</v>
          </cell>
        </row>
        <row r="102">
          <cell r="A102" t="str">
            <v>1.1.4</v>
          </cell>
          <cell r="B102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C102" t="str">
            <v>L_Che367</v>
          </cell>
          <cell r="AT102">
            <v>57.252830269999997</v>
          </cell>
          <cell r="AU102">
            <v>54.794155666792001</v>
          </cell>
          <cell r="AY102">
            <v>10</v>
          </cell>
          <cell r="AZ102">
            <v>1.3830666599999999</v>
          </cell>
          <cell r="BA102">
            <v>15</v>
          </cell>
          <cell r="BB102">
            <v>0</v>
          </cell>
          <cell r="BC102">
            <v>13</v>
          </cell>
          <cell r="BD102">
            <v>0</v>
          </cell>
          <cell r="BE102">
            <v>9.865000000000002</v>
          </cell>
          <cell r="BF102">
            <v>0</v>
          </cell>
          <cell r="BJ102" t="str">
    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    </cell>
          <cell r="LO102">
            <v>14.580549999999999</v>
          </cell>
        </row>
        <row r="103">
          <cell r="A103" t="str">
            <v>1.1.4</v>
          </cell>
          <cell r="B103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C103" t="str">
            <v>L_Che368</v>
          </cell>
          <cell r="AT103">
            <v>13.9775063</v>
          </cell>
          <cell r="AU103">
            <v>61.746828428723987</v>
          </cell>
          <cell r="AY103">
            <v>12</v>
          </cell>
          <cell r="AZ103">
            <v>0</v>
          </cell>
          <cell r="BA103">
            <v>20</v>
          </cell>
          <cell r="BB103">
            <v>0</v>
          </cell>
          <cell r="BC103">
            <v>15</v>
          </cell>
          <cell r="BD103">
            <v>0</v>
          </cell>
          <cell r="BE103">
            <v>10.179999999999986</v>
          </cell>
          <cell r="BF103">
            <v>0</v>
          </cell>
          <cell r="BJ103" t="str">
    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    </cell>
          <cell r="LO103">
            <v>9.1499500000000005</v>
          </cell>
        </row>
        <row r="104">
          <cell r="A104" t="str">
            <v>1.1.4</v>
          </cell>
          <cell r="B104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104" t="str">
            <v>L_Che369</v>
          </cell>
          <cell r="AT104">
            <v>149.90049006000001</v>
          </cell>
          <cell r="AU104">
            <v>224.05981485167601</v>
          </cell>
          <cell r="AY104">
            <v>30</v>
          </cell>
          <cell r="AZ104">
            <v>0</v>
          </cell>
          <cell r="BA104">
            <v>80</v>
          </cell>
          <cell r="BB104">
            <v>0</v>
          </cell>
          <cell r="BC104">
            <v>48</v>
          </cell>
          <cell r="BD104">
            <v>0</v>
          </cell>
          <cell r="BE104">
            <v>32.375000000000028</v>
          </cell>
          <cell r="BF104">
            <v>0</v>
          </cell>
          <cell r="BJ104" t="str">
    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    </cell>
          <cell r="LO104">
            <v>53.292158333333333</v>
          </cell>
        </row>
        <row r="105">
          <cell r="A105" t="str">
            <v>1.1.4</v>
          </cell>
          <cell r="B105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C105" t="str">
            <v>L_Che370</v>
          </cell>
          <cell r="AT105">
            <v>103.80000272999999</v>
          </cell>
          <cell r="AU105">
            <v>240.36191414981201</v>
          </cell>
          <cell r="AY105">
            <v>35</v>
          </cell>
          <cell r="AZ105">
            <v>1.41151603</v>
          </cell>
          <cell r="BA105">
            <v>90</v>
          </cell>
          <cell r="BB105">
            <v>0</v>
          </cell>
          <cell r="BC105">
            <v>65</v>
          </cell>
          <cell r="BD105">
            <v>49.341057710000001</v>
          </cell>
          <cell r="BE105">
            <v>42.56</v>
          </cell>
          <cell r="BF105">
            <v>0</v>
          </cell>
          <cell r="BJ105" t="str">
    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    </cell>
          <cell r="LO105">
            <v>40.335266666666669</v>
          </cell>
        </row>
        <row r="106">
          <cell r="A106" t="str">
            <v>1.1.4</v>
          </cell>
          <cell r="B106" t="str">
    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    </cell>
          <cell r="C106" t="str">
            <v>L_Che371</v>
          </cell>
          <cell r="AT106">
            <v>87.019950129999998</v>
          </cell>
          <cell r="AU106">
            <v>31.018606055580008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E106">
            <v>0</v>
          </cell>
          <cell r="BF106">
            <v>0</v>
          </cell>
          <cell r="BJ106" t="str">
            <v>нд</v>
          </cell>
          <cell r="LO106">
            <v>14.942516666666668</v>
          </cell>
        </row>
        <row r="107">
          <cell r="A107" t="str">
            <v>1.1.4</v>
          </cell>
          <cell r="B107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C107" t="str">
            <v>L_Che372</v>
          </cell>
          <cell r="AT107">
            <v>19.839541140000001</v>
          </cell>
          <cell r="AU107">
            <v>55.110569175868001</v>
          </cell>
          <cell r="AY107">
            <v>10</v>
          </cell>
          <cell r="AZ107">
            <v>0</v>
          </cell>
          <cell r="BA107">
            <v>20</v>
          </cell>
          <cell r="BB107">
            <v>1.3787748999999998</v>
          </cell>
          <cell r="BC107">
            <v>15</v>
          </cell>
          <cell r="BD107">
            <v>21.119848129999998</v>
          </cell>
          <cell r="BE107">
            <v>9.2359999999999971</v>
          </cell>
          <cell r="BF107">
            <v>0</v>
          </cell>
          <cell r="BJ107" t="str">
    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    </cell>
          <cell r="LO107">
            <v>9.1306250000000002</v>
          </cell>
        </row>
        <row r="108">
          <cell r="A108" t="str">
            <v>1.1.4</v>
          </cell>
          <cell r="B108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C108" t="str">
            <v>L_Che373</v>
          </cell>
          <cell r="AT108">
            <v>87.757691349999988</v>
          </cell>
          <cell r="AU108">
            <v>86.326773953675996</v>
          </cell>
          <cell r="AY108">
            <v>15</v>
          </cell>
          <cell r="AZ108">
            <v>0</v>
          </cell>
          <cell r="BA108">
            <v>40</v>
          </cell>
          <cell r="BB108">
            <v>0</v>
          </cell>
          <cell r="BC108">
            <v>23</v>
          </cell>
          <cell r="BD108">
            <v>0</v>
          </cell>
          <cell r="BE108">
            <v>14.833999999999989</v>
          </cell>
          <cell r="BF108">
            <v>0</v>
          </cell>
          <cell r="BJ108" t="str">
    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    </cell>
          <cell r="LO108">
            <v>22.093741666666666</v>
          </cell>
        </row>
        <row r="109">
          <cell r="A109" t="str">
            <v>1.1.4</v>
          </cell>
          <cell r="B109" t="str">
    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    </cell>
          <cell r="C109" t="str">
            <v>L_Che374</v>
          </cell>
          <cell r="AT109">
            <v>122.39547764999999</v>
          </cell>
          <cell r="AU109">
            <v>17.914694659872012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E109">
            <v>0</v>
          </cell>
          <cell r="BF109">
            <v>0</v>
          </cell>
          <cell r="BJ109" t="str">
            <v>нд</v>
          </cell>
          <cell r="LO109">
            <v>16.661916666666666</v>
          </cell>
        </row>
        <row r="110">
          <cell r="A110" t="str">
            <v>1.1.4</v>
          </cell>
          <cell r="B110" t="str">
    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    </cell>
          <cell r="C110" t="str">
            <v>L_Che375</v>
          </cell>
          <cell r="AT110">
            <v>89.718109170000005</v>
          </cell>
          <cell r="AU110">
            <v>22.023768035143988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E110">
            <v>0</v>
          </cell>
          <cell r="BF110">
            <v>0</v>
          </cell>
          <cell r="BJ110" t="str">
            <v>нд</v>
          </cell>
          <cell r="LO110">
            <v>14.224483333333334</v>
          </cell>
        </row>
        <row r="111">
          <cell r="A111" t="str">
            <v>1.1.4</v>
          </cell>
          <cell r="B111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C111" t="str">
            <v>L_Che376</v>
          </cell>
          <cell r="AT111">
            <v>53.104394540000001</v>
          </cell>
          <cell r="AU111">
            <v>75.960179578819989</v>
          </cell>
          <cell r="AY111">
            <v>13</v>
          </cell>
          <cell r="AZ111">
            <v>0</v>
          </cell>
          <cell r="BA111">
            <v>30</v>
          </cell>
          <cell r="BB111">
            <v>0</v>
          </cell>
          <cell r="BC111">
            <v>25</v>
          </cell>
          <cell r="BD111">
            <v>0</v>
          </cell>
          <cell r="BE111">
            <v>17.949999999999989</v>
          </cell>
          <cell r="BF111">
            <v>0</v>
          </cell>
          <cell r="BJ111" t="str">
    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    </cell>
          <cell r="LO111">
            <v>15.795383333333335</v>
          </cell>
        </row>
        <row r="112">
          <cell r="A112" t="str">
            <v>1.1.4</v>
          </cell>
          <cell r="B112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C112" t="str">
            <v>L_Che377</v>
          </cell>
          <cell r="AT112">
            <v>78.055380049999997</v>
          </cell>
          <cell r="AU112">
            <v>63.579307789376003</v>
          </cell>
          <cell r="AY112">
            <v>14</v>
          </cell>
          <cell r="AZ112">
            <v>0</v>
          </cell>
          <cell r="BA112">
            <v>35</v>
          </cell>
          <cell r="BB112">
            <v>0</v>
          </cell>
          <cell r="BC112">
            <v>23</v>
          </cell>
          <cell r="BD112">
            <v>0</v>
          </cell>
          <cell r="BE112">
            <v>15.579999999999984</v>
          </cell>
          <cell r="BF112">
            <v>0</v>
          </cell>
          <cell r="BJ112" t="str">
    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    </cell>
          <cell r="LO112">
            <v>17.656216666666669</v>
          </cell>
        </row>
        <row r="113">
          <cell r="A113" t="str">
            <v>1.1.4</v>
          </cell>
          <cell r="B113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C113" t="str">
            <v>L_Che378</v>
          </cell>
          <cell r="AT113">
            <v>97.814816539999981</v>
          </cell>
          <cell r="AU113">
            <v>74.167111730123992</v>
          </cell>
          <cell r="AY113">
            <v>15</v>
          </cell>
          <cell r="AZ113">
            <v>0</v>
          </cell>
          <cell r="BA113">
            <v>40</v>
          </cell>
          <cell r="BB113">
            <v>0</v>
          </cell>
          <cell r="BC113">
            <v>22</v>
          </cell>
          <cell r="BD113">
            <v>21.801686480000001</v>
          </cell>
          <cell r="BE113">
            <v>14.331999999999979</v>
          </cell>
          <cell r="BF113">
            <v>0</v>
          </cell>
          <cell r="BJ113" t="str">
    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    </cell>
          <cell r="LO113">
            <v>12.337766666666667</v>
          </cell>
        </row>
        <row r="114">
          <cell r="A114" t="str">
            <v>1.1.4</v>
          </cell>
          <cell r="B114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C114" t="str">
            <v>L_Che379</v>
          </cell>
          <cell r="AT114">
            <v>9.5987470500000001</v>
          </cell>
          <cell r="AU114">
            <v>46.2076326024347</v>
          </cell>
          <cell r="AY114">
            <v>8</v>
          </cell>
          <cell r="AZ114">
            <v>0</v>
          </cell>
          <cell r="BA114">
            <v>22</v>
          </cell>
          <cell r="BB114">
            <v>1.4240042500000001</v>
          </cell>
          <cell r="BC114">
            <v>9</v>
          </cell>
          <cell r="BD114">
            <v>9.5433668699999998</v>
          </cell>
          <cell r="BE114">
            <v>5.75</v>
          </cell>
          <cell r="BF114">
            <v>0</v>
          </cell>
          <cell r="BJ114" t="str">
    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    </cell>
          <cell r="LO114">
            <v>6.6822583333333343</v>
          </cell>
        </row>
        <row r="115">
          <cell r="A115" t="str">
            <v>1.1.4</v>
          </cell>
          <cell r="B115" t="str">
    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    </cell>
          <cell r="C115" t="str">
            <v>L_Che380</v>
          </cell>
          <cell r="AT115">
            <v>78.339815760000008</v>
          </cell>
          <cell r="AU115">
            <v>13.640395236967706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E115">
            <v>0</v>
          </cell>
          <cell r="BF115">
            <v>0</v>
          </cell>
          <cell r="BJ115" t="str">
            <v>нд</v>
          </cell>
          <cell r="LO115">
            <v>6.4247666666666667</v>
          </cell>
        </row>
        <row r="118">
          <cell r="A118" t="str">
            <v>1.1.6</v>
          </cell>
          <cell r="B118" t="str">
    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    </cell>
          <cell r="C118" t="str">
            <v>F_prj_109108_5385</v>
          </cell>
          <cell r="AT118">
            <v>300.17794601999998</v>
          </cell>
          <cell r="AU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J118" t="str">
            <v>нд</v>
          </cell>
          <cell r="LO118">
            <v>71.13327118644068</v>
          </cell>
        </row>
        <row r="119">
          <cell r="A119" t="str">
            <v>1.1.6</v>
          </cell>
          <cell r="B119" t="str">
    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    </cell>
          <cell r="C119" t="str">
            <v>K_Che263</v>
          </cell>
          <cell r="AT119">
            <v>8.3015598100000005</v>
          </cell>
          <cell r="AU119">
            <v>16.901440189999999</v>
          </cell>
          <cell r="AY119">
            <v>0</v>
          </cell>
          <cell r="AZ119">
            <v>0</v>
          </cell>
          <cell r="BA119">
            <v>0</v>
          </cell>
          <cell r="BB119">
            <v>16.901440190000002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J119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19" t="str">
            <v>нд</v>
          </cell>
        </row>
        <row r="120">
          <cell r="A120" t="str">
            <v>1.1.6</v>
          </cell>
          <cell r="B120" t="str">
    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    </cell>
          <cell r="C120" t="str">
            <v>K_Che290</v>
          </cell>
          <cell r="AT120">
            <v>7.3663826199999995</v>
          </cell>
          <cell r="AU120">
            <v>6.0419473799999999</v>
          </cell>
          <cell r="AY120">
            <v>0</v>
          </cell>
          <cell r="AZ120">
            <v>0</v>
          </cell>
          <cell r="BA120">
            <v>0</v>
          </cell>
          <cell r="BB120">
            <v>6.0419473699999999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J120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20" t="str">
            <v>нд</v>
          </cell>
        </row>
        <row r="121">
          <cell r="A121" t="str">
            <v>1.1.6</v>
          </cell>
          <cell r="B121" t="str">
    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    </cell>
          <cell r="C121" t="str">
            <v>K_Che292</v>
          </cell>
          <cell r="AT121">
            <v>8.8123940399999992</v>
          </cell>
          <cell r="AU121">
            <v>19.222608479999998</v>
          </cell>
          <cell r="AY121">
            <v>0</v>
          </cell>
          <cell r="AZ121">
            <v>0</v>
          </cell>
          <cell r="BA121">
            <v>0</v>
          </cell>
          <cell r="BB121">
            <v>10.254275960000001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J121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21" t="str">
            <v>нд</v>
          </cell>
        </row>
        <row r="122">
          <cell r="A122" t="str">
            <v>1.1.6</v>
          </cell>
          <cell r="B122" t="str">
    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    </cell>
          <cell r="C122" t="str">
            <v>K_Che291</v>
          </cell>
          <cell r="AT122">
            <v>1.4653956100000001</v>
          </cell>
          <cell r="AU122">
            <v>1.40127439</v>
          </cell>
          <cell r="AY122">
            <v>0</v>
          </cell>
          <cell r="AZ122">
            <v>0</v>
          </cell>
          <cell r="BA122">
            <v>0</v>
          </cell>
          <cell r="BB122">
            <v>1.40127439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J122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22" t="str">
            <v>нд</v>
          </cell>
        </row>
        <row r="123">
          <cell r="A123" t="str">
            <v>1.1.6</v>
          </cell>
          <cell r="B123" t="str">
    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    </cell>
          <cell r="C123" t="str">
            <v>K_Che293</v>
          </cell>
          <cell r="AT123">
            <v>15.616669990000002</v>
          </cell>
          <cell r="AU123">
            <v>1.000000082740371E-8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J123" t="str">
            <v>нд</v>
          </cell>
          <cell r="LO123" t="str">
            <v>нд</v>
          </cell>
        </row>
        <row r="124">
          <cell r="A124" t="str">
            <v>1.1.6</v>
          </cell>
          <cell r="B124" t="str">
    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    </cell>
          <cell r="C124" t="str">
            <v>K_Che294</v>
          </cell>
          <cell r="AT124">
            <v>19.474731159999997</v>
          </cell>
          <cell r="AU124">
            <v>23.549662759999997</v>
          </cell>
          <cell r="AY124">
            <v>0</v>
          </cell>
          <cell r="AZ124">
            <v>0</v>
          </cell>
          <cell r="BA124">
            <v>0</v>
          </cell>
          <cell r="BB124">
            <v>23.549658839999999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J124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24" t="str">
            <v>нд</v>
          </cell>
        </row>
        <row r="125">
          <cell r="A125" t="str">
            <v>1.1.6</v>
          </cell>
          <cell r="B125" t="str">
    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    </cell>
          <cell r="C125" t="str">
            <v>K_Che295</v>
          </cell>
          <cell r="AT125">
            <v>3.1083299899999997</v>
          </cell>
          <cell r="AU125">
            <v>9.9999999392252903E-9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J125" t="str">
            <v>нд</v>
          </cell>
          <cell r="LO125" t="str">
            <v>нд</v>
          </cell>
        </row>
        <row r="126">
          <cell r="A126" t="str">
            <v>1.1.6</v>
          </cell>
          <cell r="B126" t="str">
    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    </cell>
          <cell r="C126" t="str">
            <v>K_Che296</v>
          </cell>
          <cell r="AT126">
            <v>5.09633</v>
          </cell>
          <cell r="AU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J126" t="str">
            <v>нд</v>
          </cell>
          <cell r="LO126" t="str">
            <v>нд</v>
          </cell>
        </row>
        <row r="127">
          <cell r="A127" t="str">
            <v>1.1.6</v>
          </cell>
          <cell r="B127" t="str">
    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    </cell>
          <cell r="C127" t="str">
            <v>K_Che297</v>
          </cell>
          <cell r="AT127">
            <v>12.533330000000001</v>
          </cell>
          <cell r="AU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J127" t="str">
            <v>нд</v>
          </cell>
          <cell r="LO127" t="str">
            <v>нд</v>
          </cell>
        </row>
        <row r="128">
          <cell r="A128" t="str">
            <v>1.1.6</v>
          </cell>
          <cell r="B128" t="str">
    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    </cell>
          <cell r="C128" t="str">
            <v>K_Che298</v>
          </cell>
          <cell r="AT128">
            <v>6.5916699999999997</v>
          </cell>
          <cell r="AU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J128" t="str">
            <v>нд</v>
          </cell>
          <cell r="LO128" t="str">
            <v>нд</v>
          </cell>
        </row>
        <row r="129">
          <cell r="A129" t="str">
            <v>1.1.6</v>
          </cell>
          <cell r="B129" t="str">
    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    </cell>
          <cell r="C129" t="str">
            <v>K_Che299</v>
          </cell>
          <cell r="AT129">
            <v>10.418859999999999</v>
          </cell>
          <cell r="AU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J129" t="str">
            <v>нд</v>
          </cell>
          <cell r="LO129" t="str">
            <v>нд</v>
          </cell>
        </row>
        <row r="130">
          <cell r="A130" t="str">
            <v>1.1.6</v>
          </cell>
          <cell r="B130" t="str">
    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130" t="str">
            <v>K_Che300</v>
          </cell>
          <cell r="AT130">
            <v>8.16666998</v>
          </cell>
          <cell r="AU130">
            <v>1.9999999878450581E-8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J130" t="str">
            <v>нд</v>
          </cell>
          <cell r="LO130" t="str">
            <v>нд</v>
          </cell>
        </row>
        <row r="131">
          <cell r="A131" t="str">
            <v>1.1.6</v>
          </cell>
          <cell r="B131" t="str">
    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    </cell>
          <cell r="C131" t="str">
            <v>K_Che301</v>
          </cell>
          <cell r="AT131">
            <v>0.46904284000000002</v>
          </cell>
          <cell r="AU131">
            <v>0.42262715999999995</v>
          </cell>
          <cell r="AY131">
            <v>0</v>
          </cell>
          <cell r="AZ131">
            <v>0</v>
          </cell>
          <cell r="BA131">
            <v>0</v>
          </cell>
          <cell r="BB131">
            <v>0.42262716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J131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31" t="str">
            <v>нд</v>
          </cell>
        </row>
        <row r="132">
          <cell r="A132" t="str">
            <v>1.1.6</v>
          </cell>
          <cell r="B132" t="str">
    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    </cell>
          <cell r="C132" t="str">
            <v>K_Che302</v>
          </cell>
          <cell r="AT132">
            <v>7.2209699900000004</v>
          </cell>
          <cell r="AU132">
            <v>9.9999999392252903E-9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J132" t="str">
            <v>нд</v>
          </cell>
          <cell r="LO132" t="str">
            <v>нд</v>
          </cell>
        </row>
        <row r="133">
          <cell r="A133" t="str">
            <v>1.1.6</v>
          </cell>
          <cell r="B133" t="str">
    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    </cell>
          <cell r="C133" t="str">
            <v>K_Che303</v>
          </cell>
          <cell r="AT133">
            <v>5.8166700000000002</v>
          </cell>
          <cell r="AU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J133" t="str">
            <v>нд</v>
          </cell>
          <cell r="LO133" t="str">
            <v>нд</v>
          </cell>
        </row>
        <row r="134">
          <cell r="A134" t="str">
            <v>1.1.6</v>
          </cell>
          <cell r="B134" t="str">
    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134" t="str">
            <v>K_Che304</v>
          </cell>
          <cell r="AT134">
            <v>3.0083299999999999</v>
          </cell>
          <cell r="AU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J134" t="str">
            <v>нд</v>
          </cell>
          <cell r="LO134" t="str">
            <v>нд</v>
          </cell>
        </row>
        <row r="135">
          <cell r="A135" t="str">
            <v>1.1.6</v>
          </cell>
          <cell r="B135" t="str">
    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    </cell>
          <cell r="C135" t="str">
            <v>K_Che305</v>
          </cell>
          <cell r="AT135">
            <v>3.3877756400000001</v>
          </cell>
          <cell r="AU135">
            <v>5.7038943600000005</v>
          </cell>
          <cell r="AY135">
            <v>0</v>
          </cell>
          <cell r="AZ135">
            <v>0</v>
          </cell>
          <cell r="BA135">
            <v>0</v>
          </cell>
          <cell r="BB135">
            <v>3.2038943600000001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J135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35" t="str">
            <v>нд</v>
          </cell>
        </row>
        <row r="136">
          <cell r="A136" t="str">
            <v>1.1.6</v>
          </cell>
          <cell r="B136" t="str">
    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    </cell>
          <cell r="C136" t="str">
            <v>K_Che306</v>
          </cell>
          <cell r="AT136">
            <v>2.67435</v>
          </cell>
          <cell r="AU136">
            <v>3.0380300000000005</v>
          </cell>
          <cell r="AY136">
            <v>0</v>
          </cell>
          <cell r="AZ136">
            <v>0</v>
          </cell>
          <cell r="BA136">
            <v>0</v>
          </cell>
          <cell r="BB136">
            <v>1.15065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J136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36" t="str">
            <v>нд</v>
          </cell>
        </row>
        <row r="137">
          <cell r="A137" t="str">
            <v>1.1.6</v>
          </cell>
          <cell r="B137" t="str">
    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    </cell>
          <cell r="C137" t="str">
            <v>K_Che307</v>
          </cell>
          <cell r="AT137">
            <v>0.71051999999999993</v>
          </cell>
          <cell r="AU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J137" t="str">
            <v>нд</v>
          </cell>
          <cell r="LO137" t="str">
            <v>нд</v>
          </cell>
        </row>
        <row r="138">
          <cell r="A138" t="str">
            <v>1.1.6</v>
          </cell>
          <cell r="B138" t="str">
    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    </cell>
          <cell r="C138" t="str">
            <v>K_Che308</v>
          </cell>
          <cell r="AT138">
            <v>3.3986440799999995</v>
          </cell>
          <cell r="AU138">
            <v>3.0930259200000005</v>
          </cell>
          <cell r="AY138">
            <v>0</v>
          </cell>
          <cell r="AZ138">
            <v>0</v>
          </cell>
          <cell r="BA138">
            <v>0</v>
          </cell>
          <cell r="BB138">
            <v>3.0930259200000001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J138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38" t="str">
            <v>нд</v>
          </cell>
        </row>
        <row r="139">
          <cell r="A139" t="str">
            <v>1.1.6</v>
          </cell>
          <cell r="B139" t="str">
    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    </cell>
          <cell r="C139" t="str">
            <v>K_Che309</v>
          </cell>
          <cell r="AT139">
            <v>2.98819641</v>
          </cell>
          <cell r="AU139">
            <v>3.0701335899999997</v>
          </cell>
          <cell r="AY139">
            <v>0</v>
          </cell>
          <cell r="AZ139">
            <v>0</v>
          </cell>
          <cell r="BA139">
            <v>0</v>
          </cell>
          <cell r="BB139">
            <v>3.0701335899999997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J139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39" t="str">
            <v>нд</v>
          </cell>
        </row>
        <row r="140">
          <cell r="A140" t="str">
            <v>1.1.6</v>
          </cell>
          <cell r="B140" t="str">
    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    </cell>
          <cell r="C140" t="str">
            <v>K_Che310</v>
          </cell>
          <cell r="AT140">
            <v>4.0187350100000003</v>
          </cell>
          <cell r="AU140">
            <v>5.2092549899999998</v>
          </cell>
          <cell r="AY140">
            <v>0</v>
          </cell>
          <cell r="AZ140">
            <v>0</v>
          </cell>
          <cell r="BA140">
            <v>0</v>
          </cell>
          <cell r="BB140">
            <v>5.2092549899999998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J140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40" t="str">
            <v>нд</v>
          </cell>
        </row>
        <row r="141">
          <cell r="A141" t="str">
            <v>1.1.6</v>
          </cell>
          <cell r="B141" t="str">
    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    </cell>
          <cell r="C141" t="str">
            <v>K_Che311</v>
          </cell>
          <cell r="AT141">
            <v>5.7484647799999999</v>
          </cell>
          <cell r="AU141">
            <v>5.9765352199999997</v>
          </cell>
          <cell r="AY141">
            <v>0</v>
          </cell>
          <cell r="AZ141">
            <v>0</v>
          </cell>
          <cell r="BA141">
            <v>0</v>
          </cell>
          <cell r="BB141">
            <v>5.9765352199999997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J141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41" t="str">
            <v>нд</v>
          </cell>
        </row>
        <row r="142">
          <cell r="A142" t="str">
            <v>1.1.6</v>
          </cell>
          <cell r="B142" t="str">
    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    </cell>
          <cell r="C142" t="str">
            <v>K_Che312</v>
          </cell>
          <cell r="AT142">
            <v>4.3749999900000001</v>
          </cell>
          <cell r="AU142">
            <v>9.9999999392252903E-9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J142" t="str">
            <v>нд</v>
          </cell>
          <cell r="LO142" t="str">
            <v>нд</v>
          </cell>
        </row>
        <row r="143">
          <cell r="A143" t="str">
            <v>1.1.6</v>
          </cell>
          <cell r="B143" t="str">
    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    </cell>
          <cell r="C143" t="str">
            <v>K_Che313</v>
          </cell>
          <cell r="AT143">
            <v>3.7753599800000002</v>
          </cell>
          <cell r="AU143">
            <v>1.9999999878450581E-8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J143" t="str">
            <v>нд</v>
          </cell>
          <cell r="LO143" t="str">
            <v>нд</v>
          </cell>
        </row>
        <row r="144">
          <cell r="A144" t="str">
            <v>1.1.6</v>
          </cell>
          <cell r="B144" t="str">
    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    </cell>
          <cell r="C144" t="str">
            <v>K_Che314</v>
          </cell>
          <cell r="AT144">
            <v>3.4748495999999998</v>
          </cell>
          <cell r="AU144">
            <v>3.4501504000000001</v>
          </cell>
          <cell r="AY144">
            <v>0</v>
          </cell>
          <cell r="AZ144">
            <v>0</v>
          </cell>
          <cell r="BA144">
            <v>0</v>
          </cell>
          <cell r="BB144">
            <v>3.4501504000000001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J144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44" t="str">
            <v>нд</v>
          </cell>
        </row>
        <row r="145">
          <cell r="A145" t="str">
            <v>1.1.6</v>
          </cell>
          <cell r="B145" t="str">
    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    </cell>
          <cell r="C145" t="str">
            <v>K_Che315</v>
          </cell>
          <cell r="AT145">
            <v>3.6333300199999998</v>
          </cell>
          <cell r="AU145">
            <v>-1.9999999878450581E-8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J145" t="str">
            <v>нд</v>
          </cell>
          <cell r="LO145" t="str">
            <v>нд</v>
          </cell>
        </row>
        <row r="146">
          <cell r="A146" t="str">
            <v>1.1.6</v>
          </cell>
          <cell r="B146" t="str">
    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    </cell>
          <cell r="C146" t="str">
            <v>K_Che316</v>
          </cell>
          <cell r="AT146">
            <v>1.6546299900000001</v>
          </cell>
          <cell r="AU146">
            <v>9.9999999392252903E-9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J146" t="str">
            <v>нд</v>
          </cell>
          <cell r="LO146" t="str">
            <v>нд</v>
          </cell>
        </row>
        <row r="147">
          <cell r="A147" t="str">
            <v>1.1.6</v>
          </cell>
          <cell r="B147" t="str">
    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    </cell>
          <cell r="C147" t="str">
            <v>K_Che317</v>
          </cell>
          <cell r="AT147">
            <v>2.2982070999999999</v>
          </cell>
          <cell r="AU147">
            <v>1.8596428999999999</v>
          </cell>
          <cell r="AY147">
            <v>0</v>
          </cell>
          <cell r="AZ147">
            <v>0</v>
          </cell>
          <cell r="BA147">
            <v>0</v>
          </cell>
          <cell r="BB147">
            <v>1.8596428999999999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J147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47" t="str">
            <v>нд</v>
          </cell>
        </row>
        <row r="148">
          <cell r="A148" t="str">
            <v>1.1.6</v>
          </cell>
          <cell r="B148" t="str">
    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    </cell>
          <cell r="C148" t="str">
            <v>K_Che318</v>
          </cell>
          <cell r="AT148">
            <v>3.7426699999999999</v>
          </cell>
          <cell r="AU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J148" t="str">
            <v>нд</v>
          </cell>
          <cell r="LO148" t="str">
            <v>нд</v>
          </cell>
        </row>
        <row r="149">
          <cell r="A149" t="str">
            <v>1.1.6</v>
          </cell>
          <cell r="B149" t="str">
    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    </cell>
          <cell r="C149" t="str">
            <v>K_Che319</v>
          </cell>
          <cell r="AT149">
            <v>2.3948103000000001</v>
          </cell>
          <cell r="AU149">
            <v>2.0238497000000009</v>
          </cell>
          <cell r="AY149">
            <v>0</v>
          </cell>
          <cell r="AZ149">
            <v>0</v>
          </cell>
          <cell r="BA149">
            <v>0</v>
          </cell>
          <cell r="BB149">
            <v>2.0238497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J149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49" t="str">
            <v>нд</v>
          </cell>
        </row>
        <row r="150">
          <cell r="A150" t="str">
            <v>1.1.6</v>
          </cell>
          <cell r="B150" t="str">
    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    </cell>
          <cell r="C150" t="str">
            <v>K_Che320</v>
          </cell>
          <cell r="AT150">
            <v>2.1166699900000001</v>
          </cell>
          <cell r="AU150">
            <v>9.9999999392252903E-9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J150" t="str">
            <v>нд</v>
          </cell>
          <cell r="LO150" t="str">
            <v>нд</v>
          </cell>
        </row>
        <row r="151">
          <cell r="A151" t="str">
            <v>1.1.6</v>
          </cell>
          <cell r="B151" t="str">
    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    </cell>
          <cell r="C151" t="str">
            <v>K_Che321</v>
          </cell>
          <cell r="AT151">
            <v>1.5147999799999998</v>
          </cell>
          <cell r="AU151">
            <v>1.9999999878450581E-8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J151" t="str">
            <v>нд</v>
          </cell>
          <cell r="LO151" t="str">
            <v>нд</v>
          </cell>
        </row>
        <row r="152">
          <cell r="A152" t="str">
            <v>1.1.6</v>
          </cell>
          <cell r="B152" t="str">
    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    </cell>
          <cell r="C152" t="str">
            <v>K_Che322</v>
          </cell>
          <cell r="AT152">
            <v>1.2588699800000001</v>
          </cell>
          <cell r="AU152">
            <v>1.9999999878450581E-8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J152" t="str">
            <v>нд</v>
          </cell>
          <cell r="LO152" t="str">
            <v>нд</v>
          </cell>
        </row>
        <row r="153">
          <cell r="A153" t="str">
            <v>1.1.6</v>
          </cell>
          <cell r="B153" t="str">
    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    </cell>
          <cell r="C153" t="str">
            <v>K_Che323</v>
          </cell>
          <cell r="AT153">
            <v>1.01961999</v>
          </cell>
          <cell r="AU153">
            <v>9.9999999392252903E-9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J153" t="str">
            <v>нд</v>
          </cell>
          <cell r="LO153" t="str">
            <v>нд</v>
          </cell>
        </row>
        <row r="154">
          <cell r="A154" t="str">
            <v>1.1.6</v>
          </cell>
          <cell r="B154" t="str">
    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    </cell>
          <cell r="C154" t="str">
            <v>K_Che324</v>
          </cell>
          <cell r="AT154">
            <v>4.6774801500000001</v>
          </cell>
          <cell r="AU154">
            <v>4.9194898499999988</v>
          </cell>
          <cell r="AY154">
            <v>0</v>
          </cell>
          <cell r="AZ154">
            <v>0</v>
          </cell>
          <cell r="BA154">
            <v>0</v>
          </cell>
          <cell r="BB154">
            <v>4.9194898499999997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J154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54" t="str">
            <v>нд</v>
          </cell>
        </row>
        <row r="155">
          <cell r="A155" t="str">
            <v>1.1.6</v>
          </cell>
          <cell r="B155" t="str">
    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    </cell>
          <cell r="C155" t="str">
            <v>K_Che325</v>
          </cell>
          <cell r="AT155">
            <v>8.6109396100000009</v>
          </cell>
          <cell r="AU155">
            <v>4.3807303900000001</v>
          </cell>
          <cell r="AY155">
            <v>0</v>
          </cell>
          <cell r="AZ155">
            <v>0</v>
          </cell>
          <cell r="BA155">
            <v>0</v>
          </cell>
          <cell r="BB155">
            <v>4.3807303900000001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J155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55" t="str">
            <v>нд</v>
          </cell>
        </row>
        <row r="156">
          <cell r="A156" t="str">
            <v>1.1.6</v>
          </cell>
          <cell r="B156" t="str">
    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    </cell>
          <cell r="C156" t="str">
            <v>K_Che326</v>
          </cell>
          <cell r="AT156">
            <v>5.6129690400000003</v>
          </cell>
          <cell r="AU156">
            <v>2.2037009599999999</v>
          </cell>
          <cell r="AY156">
            <v>0</v>
          </cell>
          <cell r="AZ156">
            <v>0</v>
          </cell>
          <cell r="BA156">
            <v>0</v>
          </cell>
          <cell r="BB156">
            <v>2.2037009599999999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J156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56" t="str">
            <v>нд</v>
          </cell>
        </row>
        <row r="157">
          <cell r="A157" t="str">
            <v>1.1.6</v>
          </cell>
          <cell r="B157" t="str">
    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    </cell>
          <cell r="C157" t="str">
            <v>K_Che327</v>
          </cell>
          <cell r="AT157">
            <v>2.9403945199999999</v>
          </cell>
          <cell r="AU157">
            <v>2.867935479999999</v>
          </cell>
          <cell r="AY157">
            <v>0</v>
          </cell>
          <cell r="AZ157">
            <v>0</v>
          </cell>
          <cell r="BA157">
            <v>0</v>
          </cell>
          <cell r="BB157">
            <v>2.8679354799999999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J157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57" t="str">
            <v>нд</v>
          </cell>
        </row>
        <row r="158">
          <cell r="A158" t="str">
            <v>1.1.6</v>
          </cell>
          <cell r="B158" t="str">
    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    </cell>
          <cell r="C158" t="str">
            <v>K_Che328</v>
          </cell>
          <cell r="AT158">
            <v>5.7089962700000001</v>
          </cell>
          <cell r="AU158">
            <v>4.5410037299999999</v>
          </cell>
          <cell r="AY158">
            <v>0</v>
          </cell>
          <cell r="AZ158">
            <v>0</v>
          </cell>
          <cell r="BA158">
            <v>0</v>
          </cell>
          <cell r="BB158">
            <v>4.5410037300000008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J158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58" t="str">
            <v>нд</v>
          </cell>
        </row>
        <row r="159">
          <cell r="A159" t="str">
            <v>1.1.6</v>
          </cell>
          <cell r="B159" t="str">
    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    </cell>
          <cell r="C159" t="str">
            <v>K_Che329</v>
          </cell>
          <cell r="AT159">
            <v>8.3316944300000007</v>
          </cell>
          <cell r="AU159">
            <v>3.0683055699999979</v>
          </cell>
          <cell r="AY159">
            <v>0</v>
          </cell>
          <cell r="AZ159">
            <v>0</v>
          </cell>
          <cell r="BA159">
            <v>0</v>
          </cell>
          <cell r="BB159">
            <v>3.0683055699999997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J159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59" t="str">
            <v>нд</v>
          </cell>
        </row>
        <row r="160">
          <cell r="A160" t="str">
            <v>1.1.6</v>
          </cell>
          <cell r="B160" t="str">
    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    </cell>
          <cell r="C160" t="str">
            <v>K_Che330</v>
          </cell>
          <cell r="AT160">
            <v>4.5560333399999999</v>
          </cell>
          <cell r="AU160">
            <v>2.9022966600000002</v>
          </cell>
          <cell r="AY160">
            <v>0</v>
          </cell>
          <cell r="AZ160">
            <v>0</v>
          </cell>
          <cell r="BA160">
            <v>0</v>
          </cell>
          <cell r="BB160">
            <v>2.9022966600000002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J160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60" t="str">
            <v>нд</v>
          </cell>
        </row>
        <row r="161">
          <cell r="A161" t="str">
            <v>1.1.6</v>
          </cell>
          <cell r="B161" t="str">
    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    </cell>
          <cell r="C161" t="str">
            <v>K_Che332</v>
          </cell>
          <cell r="AT161">
            <v>4.8069429900000005</v>
          </cell>
          <cell r="AU161">
            <v>2.7513870099999993</v>
          </cell>
          <cell r="AY161">
            <v>0</v>
          </cell>
          <cell r="AZ161">
            <v>0</v>
          </cell>
          <cell r="BA161">
            <v>0</v>
          </cell>
          <cell r="BB161">
            <v>2.7513870099999997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J161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61" t="str">
            <v>нд</v>
          </cell>
        </row>
        <row r="162">
          <cell r="A162" t="str">
            <v>1.1.6</v>
          </cell>
          <cell r="B162" t="str">
    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    </cell>
          <cell r="C162" t="str">
            <v>K_Che333</v>
          </cell>
          <cell r="AT162">
            <v>3.8781875299999999</v>
          </cell>
          <cell r="AU162">
            <v>2.8468124699999997</v>
          </cell>
          <cell r="AY162">
            <v>0</v>
          </cell>
          <cell r="AZ162">
            <v>0</v>
          </cell>
          <cell r="BA162">
            <v>0</v>
          </cell>
          <cell r="BB162">
            <v>2.8468124700000002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J162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62" t="str">
            <v>нд</v>
          </cell>
        </row>
        <row r="163">
          <cell r="A163" t="str">
            <v>1.1.6</v>
          </cell>
          <cell r="B163" t="str">
    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    </cell>
          <cell r="C163" t="str">
            <v>K_Che334</v>
          </cell>
          <cell r="AT163">
            <v>3.9416166600000002</v>
          </cell>
          <cell r="AU163">
            <v>1.8615233399999997</v>
          </cell>
          <cell r="AY163">
            <v>0</v>
          </cell>
          <cell r="AZ163">
            <v>0</v>
          </cell>
          <cell r="BA163">
            <v>0</v>
          </cell>
          <cell r="BB163">
            <v>1.8615233400000002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J163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63" t="str">
            <v>нд</v>
          </cell>
        </row>
        <row r="164">
          <cell r="A164" t="str">
            <v>1.1.6</v>
          </cell>
          <cell r="B164" t="str">
    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    </cell>
          <cell r="C164" t="str">
            <v>K_Che335</v>
          </cell>
          <cell r="AT164">
            <v>5.0343059399999994</v>
          </cell>
          <cell r="AU164">
            <v>6.5073640600000004</v>
          </cell>
          <cell r="AY164">
            <v>0</v>
          </cell>
          <cell r="AZ164">
            <v>0</v>
          </cell>
          <cell r="BA164">
            <v>0</v>
          </cell>
          <cell r="BB164">
            <v>6.5073640599999996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J164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64" t="str">
            <v>нд</v>
          </cell>
        </row>
        <row r="165">
          <cell r="A165" t="str">
            <v>1.1.6</v>
          </cell>
          <cell r="B165" t="str">
    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    </cell>
          <cell r="C165" t="str">
            <v>K_Che336</v>
          </cell>
          <cell r="AT165">
            <v>2.6645900500000002</v>
          </cell>
          <cell r="AU165">
            <v>1.7064099500000003</v>
          </cell>
          <cell r="AY165">
            <v>0</v>
          </cell>
          <cell r="AZ165">
            <v>0</v>
          </cell>
          <cell r="BA165">
            <v>0</v>
          </cell>
          <cell r="BB165">
            <v>1.7064099500000001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J165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65" t="str">
            <v>нд</v>
          </cell>
        </row>
        <row r="166">
          <cell r="A166" t="str">
            <v>1.1.6</v>
          </cell>
          <cell r="B166" t="str">
    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    </cell>
          <cell r="C166" t="str">
            <v>K_Che337</v>
          </cell>
          <cell r="AT166">
            <v>1.4179471800000001</v>
          </cell>
          <cell r="AU166">
            <v>0.99872281999999979</v>
          </cell>
          <cell r="AY166">
            <v>0</v>
          </cell>
          <cell r="AZ166">
            <v>0</v>
          </cell>
          <cell r="BA166">
            <v>0</v>
          </cell>
          <cell r="BB166">
            <v>0.9987228199999999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J166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66" t="str">
            <v>нд</v>
          </cell>
        </row>
        <row r="167">
          <cell r="A167" t="str">
            <v>1.1.6</v>
          </cell>
          <cell r="B167" t="str">
    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    </cell>
          <cell r="C167" t="str">
            <v>K_Che338</v>
          </cell>
          <cell r="AT167">
            <v>9.0759105400000006</v>
          </cell>
          <cell r="AU167">
            <v>3.1487294599999984</v>
          </cell>
          <cell r="AY167">
            <v>0</v>
          </cell>
          <cell r="AZ167">
            <v>0</v>
          </cell>
          <cell r="BA167">
            <v>0</v>
          </cell>
          <cell r="BB167">
            <v>3.1487294599999998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J167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67" t="str">
            <v>нд</v>
          </cell>
        </row>
        <row r="168">
          <cell r="A168" t="str">
            <v>1.1.6</v>
          </cell>
          <cell r="B168" t="str">
    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    </cell>
          <cell r="C168" t="str">
            <v>K_Che339</v>
          </cell>
          <cell r="AT168">
            <v>2.8580804799999999</v>
          </cell>
          <cell r="AU168">
            <v>1.3465095200000006</v>
          </cell>
          <cell r="AY168">
            <v>0</v>
          </cell>
          <cell r="AZ168">
            <v>0</v>
          </cell>
          <cell r="BA168">
            <v>0</v>
          </cell>
          <cell r="BB168">
            <v>1.3465095200000001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J168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68" t="str">
            <v>нд</v>
          </cell>
        </row>
        <row r="169">
          <cell r="A169" t="str">
            <v>1.1.6</v>
          </cell>
          <cell r="B169" t="str">
    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    </cell>
          <cell r="C169" t="str">
            <v>K_Che340</v>
          </cell>
          <cell r="AT169">
            <v>4.3246846899999998</v>
          </cell>
          <cell r="AU169">
            <v>1.7246753100000003</v>
          </cell>
          <cell r="AY169">
            <v>0</v>
          </cell>
          <cell r="AZ169">
            <v>0</v>
          </cell>
          <cell r="BA169">
            <v>0</v>
          </cell>
          <cell r="BB169">
            <v>1.7246753100000001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J169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69" t="str">
            <v>нд</v>
          </cell>
        </row>
        <row r="170">
          <cell r="A170" t="str">
            <v>1.1.6</v>
          </cell>
          <cell r="B170" t="str">
    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    </cell>
          <cell r="C170" t="str">
            <v>K_Che341</v>
          </cell>
          <cell r="AT170">
            <v>2.2547927900000002</v>
          </cell>
          <cell r="AU170">
            <v>1.1651372099999997</v>
          </cell>
          <cell r="AY170">
            <v>0</v>
          </cell>
          <cell r="AZ170">
            <v>0</v>
          </cell>
          <cell r="BA170">
            <v>0</v>
          </cell>
          <cell r="BB170">
            <v>1.1651372099999999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J170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70" t="str">
            <v>нд</v>
          </cell>
        </row>
        <row r="171">
          <cell r="A171" t="str">
            <v>1.1.6</v>
          </cell>
          <cell r="B171" t="str">
    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    </cell>
          <cell r="C171" t="str">
            <v>K_Che342</v>
          </cell>
          <cell r="AT171">
            <v>0.93793536999999993</v>
          </cell>
          <cell r="AU171">
            <v>0.54777463000000015</v>
          </cell>
          <cell r="AY171">
            <v>0</v>
          </cell>
          <cell r="AZ171">
            <v>0</v>
          </cell>
          <cell r="BA171">
            <v>0</v>
          </cell>
          <cell r="BB171">
            <v>0.54777463000000004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J171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71" t="str">
            <v>нд</v>
          </cell>
        </row>
        <row r="172">
          <cell r="A172" t="str">
            <v>1.1.6</v>
          </cell>
          <cell r="B172" t="str">
    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    </cell>
          <cell r="C172" t="str">
            <v>K_Che343</v>
          </cell>
          <cell r="AT172">
            <v>2.16430532</v>
          </cell>
          <cell r="AU172">
            <v>0.99212467999999943</v>
          </cell>
          <cell r="AY172">
            <v>0</v>
          </cell>
          <cell r="AZ172">
            <v>0</v>
          </cell>
          <cell r="BA172">
            <v>0</v>
          </cell>
          <cell r="BB172">
            <v>0.99212468000000009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J172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72" t="str">
            <v>нд</v>
          </cell>
        </row>
        <row r="173">
          <cell r="A173" t="str">
            <v>1.1.6</v>
          </cell>
          <cell r="B173" t="str">
    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    </cell>
          <cell r="C173" t="str">
            <v>K_Che344</v>
          </cell>
          <cell r="AT173">
            <v>0.63856897000000001</v>
          </cell>
          <cell r="AU173">
            <v>0.44628102999999986</v>
          </cell>
          <cell r="AY173">
            <v>0</v>
          </cell>
          <cell r="AZ173">
            <v>0</v>
          </cell>
          <cell r="BA173">
            <v>0</v>
          </cell>
          <cell r="BB173">
            <v>0.44628103000000002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J173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73" t="str">
            <v>нд</v>
          </cell>
        </row>
        <row r="174">
          <cell r="A174" t="str">
            <v>1.1.6</v>
          </cell>
          <cell r="B174" t="str">
    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    </cell>
          <cell r="C174" t="str">
            <v>K_Che345</v>
          </cell>
          <cell r="AT174">
            <v>2.2584135999999999</v>
          </cell>
          <cell r="AU174">
            <v>0.75356640000000041</v>
          </cell>
          <cell r="AY174">
            <v>0</v>
          </cell>
          <cell r="AZ174">
            <v>0</v>
          </cell>
          <cell r="BA174">
            <v>0</v>
          </cell>
          <cell r="BB174">
            <v>0.75356639999999997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J174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74" t="str">
            <v>нд</v>
          </cell>
        </row>
        <row r="175">
          <cell r="A175" t="str">
            <v>1.1.6</v>
          </cell>
          <cell r="B175" t="str">
    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    </cell>
          <cell r="C175" t="str">
            <v>K_Che346</v>
          </cell>
          <cell r="AT175">
            <v>2.1815382699999999</v>
          </cell>
          <cell r="AU175">
            <v>0.7274217300000001</v>
          </cell>
          <cell r="AY175">
            <v>0</v>
          </cell>
          <cell r="AZ175">
            <v>0</v>
          </cell>
          <cell r="BA175">
            <v>0</v>
          </cell>
          <cell r="BB175">
            <v>0.72742171999999994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J175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75" t="str">
            <v>нд</v>
          </cell>
        </row>
        <row r="176">
          <cell r="A176" t="str">
            <v>1.1.6</v>
          </cell>
          <cell r="B176" t="str">
    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    </cell>
          <cell r="C176" t="str">
            <v>K_Che347</v>
          </cell>
          <cell r="AT176">
            <v>2.4595380700000002</v>
          </cell>
          <cell r="AU176">
            <v>0.82083192999999977</v>
          </cell>
          <cell r="AY176">
            <v>0</v>
          </cell>
          <cell r="AZ176">
            <v>0</v>
          </cell>
          <cell r="BA176">
            <v>0</v>
          </cell>
          <cell r="BB176">
            <v>0.8208319300000001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J176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76" t="str">
            <v>нд</v>
          </cell>
        </row>
        <row r="177">
          <cell r="A177" t="str">
            <v>1.1.6</v>
          </cell>
          <cell r="B177" t="str">
    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    </cell>
          <cell r="C177" t="str">
            <v>K_Che348</v>
          </cell>
          <cell r="AT177">
            <v>2.6954368899999999</v>
          </cell>
          <cell r="AU177">
            <v>0.99448311</v>
          </cell>
          <cell r="AY177">
            <v>0</v>
          </cell>
          <cell r="AZ177">
            <v>0</v>
          </cell>
          <cell r="BA177">
            <v>0</v>
          </cell>
          <cell r="BB177">
            <v>0.99448311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J177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77" t="str">
            <v>нд</v>
          </cell>
        </row>
        <row r="178">
          <cell r="A178" t="str">
            <v>1.1.6</v>
          </cell>
          <cell r="B178" t="str">
    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    </cell>
          <cell r="C178" t="str">
            <v>K_Che349</v>
          </cell>
          <cell r="AT178">
            <v>9.6541593399999996</v>
          </cell>
          <cell r="AU178">
            <v>5.0798906600000002</v>
          </cell>
          <cell r="AY178">
            <v>0</v>
          </cell>
          <cell r="AZ178">
            <v>0</v>
          </cell>
          <cell r="BA178">
            <v>0</v>
          </cell>
          <cell r="BB178">
            <v>5.0798906600000002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J178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78" t="str">
            <v>нд</v>
          </cell>
        </row>
        <row r="179">
          <cell r="A179" t="str">
            <v>1.1.6</v>
          </cell>
          <cell r="B179" t="str">
    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    </cell>
          <cell r="C179" t="str">
            <v>K_Che350</v>
          </cell>
          <cell r="AT179">
            <v>4.0556421299999998</v>
          </cell>
          <cell r="AU179">
            <v>4.0193578699999994</v>
          </cell>
          <cell r="AY179">
            <v>0</v>
          </cell>
          <cell r="AZ179">
            <v>0</v>
          </cell>
          <cell r="BA179">
            <v>0</v>
          </cell>
          <cell r="BB179">
            <v>4.0193578700000003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J179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79" t="str">
            <v>нд</v>
          </cell>
        </row>
        <row r="180">
          <cell r="A180" t="str">
            <v>1.1.6</v>
          </cell>
          <cell r="B180" t="str">
    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    </cell>
          <cell r="C180" t="str">
            <v>K_Che351</v>
          </cell>
          <cell r="AT180">
            <v>3.1833535099999999</v>
          </cell>
          <cell r="AU180">
            <v>4.6663764899999993</v>
          </cell>
          <cell r="AY180">
            <v>0</v>
          </cell>
          <cell r="AZ180">
            <v>0</v>
          </cell>
          <cell r="BA180">
            <v>0</v>
          </cell>
          <cell r="BB180">
            <v>4.6663764900000002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J180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80" t="str">
            <v>нд</v>
          </cell>
        </row>
        <row r="181">
          <cell r="A181" t="str">
            <v>1.1.6</v>
          </cell>
          <cell r="B181" t="str">
    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    </cell>
          <cell r="C181" t="str">
            <v>K_Che352</v>
          </cell>
          <cell r="AT181">
            <v>9.49554294</v>
          </cell>
          <cell r="AU181">
            <v>5.0127870600000008</v>
          </cell>
          <cell r="AY181">
            <v>0</v>
          </cell>
          <cell r="AZ181">
            <v>0</v>
          </cell>
          <cell r="BA181">
            <v>0</v>
          </cell>
          <cell r="BB181">
            <v>5.01278706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J181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81" t="str">
            <v>нд</v>
          </cell>
        </row>
        <row r="182">
          <cell r="A182" t="str">
            <v>1.1.6</v>
          </cell>
          <cell r="B182" t="str">
    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    </cell>
          <cell r="C182" t="str">
            <v>K_Che353</v>
          </cell>
          <cell r="AT182">
            <v>776.53380999000001</v>
          </cell>
          <cell r="AU182">
            <v>1.0000007932831068E-8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J182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82" t="str">
            <v>нд</v>
          </cell>
        </row>
        <row r="183">
          <cell r="A183" t="str">
            <v>1.1.6</v>
          </cell>
          <cell r="B183" t="str">
    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    </cell>
          <cell r="C183" t="str">
            <v>M_Che433</v>
          </cell>
          <cell r="AT183">
            <v>9.3395573800000005</v>
          </cell>
          <cell r="AU183">
            <v>8.5771092930000012</v>
          </cell>
          <cell r="AY183">
            <v>0</v>
          </cell>
          <cell r="AZ183">
            <v>0</v>
          </cell>
          <cell r="BA183">
            <v>0</v>
          </cell>
          <cell r="BB183">
            <v>8.5771126199999994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J183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83" t="str">
            <v>нд</v>
          </cell>
        </row>
        <row r="184">
          <cell r="A184" t="str">
            <v>1.1.6</v>
          </cell>
          <cell r="B184" t="str">
    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    </cell>
          <cell r="C184" t="str">
            <v>M_Che434</v>
          </cell>
          <cell r="AT184">
            <v>6.6023656600000002</v>
          </cell>
          <cell r="AU184">
            <v>6.1476343399999998</v>
          </cell>
          <cell r="AY184">
            <v>0</v>
          </cell>
          <cell r="AZ184">
            <v>0</v>
          </cell>
          <cell r="BA184">
            <v>0</v>
          </cell>
          <cell r="BB184">
            <v>6.1476343399999998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J184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84" t="str">
            <v>нд</v>
          </cell>
        </row>
        <row r="185">
          <cell r="A185" t="str">
            <v>1.1.6</v>
          </cell>
          <cell r="B185" t="str">
            <v>Разработка проектно-сметной документации по реконструкции ПС 110 кВ Южная с демонтажом и переносом на новую площадку</v>
          </cell>
          <cell r="C185" t="str">
            <v>M_Che437</v>
          </cell>
          <cell r="AT185">
            <v>31.653305</v>
          </cell>
          <cell r="AU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J185" t="str">
            <v>нд</v>
          </cell>
          <cell r="LO185" t="str">
            <v>нд</v>
          </cell>
        </row>
        <row r="186">
          <cell r="A186" t="str">
            <v>1.1.6</v>
          </cell>
          <cell r="B186" t="str">
    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    </cell>
          <cell r="C186" t="str">
            <v>M_Che438</v>
          </cell>
          <cell r="AT186">
            <v>19.368350879999998</v>
          </cell>
          <cell r="AU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J186" t="str">
            <v>нд</v>
          </cell>
          <cell r="LO186" t="str">
            <v>нд</v>
          </cell>
        </row>
        <row r="187">
          <cell r="A187" t="str">
            <v>1.1.6</v>
          </cell>
          <cell r="B187" t="str">
    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    </cell>
          <cell r="C187" t="str">
            <v>M_Che439</v>
          </cell>
          <cell r="AT187">
            <v>0</v>
          </cell>
          <cell r="AU187">
            <v>19.841669999999997</v>
          </cell>
          <cell r="AY187">
            <v>0</v>
          </cell>
          <cell r="AZ187">
            <v>0</v>
          </cell>
          <cell r="BA187">
            <v>0</v>
          </cell>
          <cell r="BB187">
            <v>19.841670000000001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J187" t="str">
    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    </cell>
          <cell r="LO187" t="str">
            <v>нд</v>
          </cell>
        </row>
        <row r="188">
          <cell r="A188" t="str">
            <v>1.1.6</v>
          </cell>
          <cell r="B188" t="str">
    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    </cell>
          <cell r="C188" t="str">
            <v>M_Che443</v>
          </cell>
          <cell r="AT188">
            <v>0</v>
          </cell>
          <cell r="AU188">
            <v>0.60593333333333321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0.60593333333333321</v>
          </cell>
          <cell r="BE188">
            <v>0</v>
          </cell>
          <cell r="BF188">
            <v>0</v>
          </cell>
          <cell r="BJ188" t="str">
            <v>нд</v>
          </cell>
          <cell r="LO188" t="str">
            <v>нд</v>
          </cell>
        </row>
        <row r="189">
          <cell r="A189" t="str">
            <v>1.1.6</v>
          </cell>
          <cell r="B189" t="str">
            <v>Приобретение акустического поискового прибора -2 шт.</v>
          </cell>
          <cell r="C189" t="str">
            <v>M_Che450_22</v>
          </cell>
          <cell r="AT189">
            <v>0.46</v>
          </cell>
          <cell r="AU189">
            <v>0</v>
          </cell>
          <cell r="AY189" t="str">
            <v>нд</v>
          </cell>
          <cell r="AZ189">
            <v>0</v>
          </cell>
          <cell r="BA189" t="str">
            <v>нд</v>
          </cell>
          <cell r="BB189">
            <v>0</v>
          </cell>
          <cell r="BC189" t="str">
            <v>нд</v>
          </cell>
          <cell r="BE189" t="str">
            <v>нд</v>
          </cell>
          <cell r="BF189">
            <v>0</v>
          </cell>
          <cell r="BJ189" t="str">
            <v>нд</v>
          </cell>
          <cell r="LO189" t="str">
            <v>нд</v>
          </cell>
        </row>
        <row r="190">
          <cell r="A190" t="str">
            <v>1.1.6</v>
          </cell>
          <cell r="B190" t="str">
            <v>Приобретение аппарата высоковольтного - 1 шт.</v>
          </cell>
          <cell r="C190" t="str">
            <v>M_Che451_22</v>
          </cell>
          <cell r="AT190">
            <v>1.2128000000000001</v>
          </cell>
          <cell r="AU190">
            <v>0</v>
          </cell>
          <cell r="AY190" t="str">
            <v>нд</v>
          </cell>
          <cell r="AZ190">
            <v>0</v>
          </cell>
          <cell r="BA190" t="str">
            <v>нд</v>
          </cell>
          <cell r="BB190">
            <v>0</v>
          </cell>
          <cell r="BC190" t="str">
            <v>нд</v>
          </cell>
          <cell r="BE190" t="str">
            <v>нд</v>
          </cell>
          <cell r="BF190">
            <v>0</v>
          </cell>
          <cell r="BJ190" t="str">
            <v>нд</v>
          </cell>
          <cell r="LO190" t="str">
            <v>нд</v>
          </cell>
        </row>
        <row r="191">
          <cell r="A191" t="str">
            <v>1.1.6</v>
          </cell>
          <cell r="B191" t="str">
            <v>Приобретение аппарата высоковольтного испытательного в пластиковом корпусе - 1 шт.</v>
          </cell>
          <cell r="C191" t="str">
            <v>M_Che452_22</v>
          </cell>
          <cell r="AT191">
            <v>0.29575000000000001</v>
          </cell>
          <cell r="AU191">
            <v>0</v>
          </cell>
          <cell r="AY191" t="str">
            <v>нд</v>
          </cell>
          <cell r="AZ191">
            <v>0</v>
          </cell>
          <cell r="BA191" t="str">
            <v>нд</v>
          </cell>
          <cell r="BB191">
            <v>0</v>
          </cell>
          <cell r="BC191" t="str">
            <v>нд</v>
          </cell>
          <cell r="BE191" t="str">
            <v>нд</v>
          </cell>
          <cell r="BF191">
            <v>0</v>
          </cell>
          <cell r="BJ191" t="str">
            <v>нд</v>
          </cell>
          <cell r="LO191" t="str">
            <v>нд</v>
          </cell>
        </row>
        <row r="192">
          <cell r="A192" t="str">
            <v>1.1.6</v>
          </cell>
          <cell r="B192" t="str">
            <v>Приобретение аппарата прожига кабеля - 2 шт.</v>
          </cell>
          <cell r="C192" t="str">
            <v>M_Che453_22</v>
          </cell>
          <cell r="AT192">
            <v>1.2158</v>
          </cell>
          <cell r="AU192">
            <v>0</v>
          </cell>
          <cell r="AY192" t="str">
            <v>нд</v>
          </cell>
          <cell r="AZ192">
            <v>0</v>
          </cell>
          <cell r="BA192" t="str">
            <v>нд</v>
          </cell>
          <cell r="BB192">
            <v>0</v>
          </cell>
          <cell r="BC192" t="str">
            <v>нд</v>
          </cell>
          <cell r="BE192" t="str">
            <v>нд</v>
          </cell>
          <cell r="BF192">
            <v>0</v>
          </cell>
          <cell r="BJ192" t="str">
            <v>нд</v>
          </cell>
          <cell r="LO192" t="str">
            <v>нд</v>
          </cell>
        </row>
        <row r="193">
          <cell r="A193" t="str">
            <v>1.1.6</v>
          </cell>
          <cell r="B193" t="str">
            <v>Приобретение вольтамперфазометра ВФМ-3 - 8 шт.</v>
          </cell>
          <cell r="C193" t="str">
            <v>M_Che454_22</v>
          </cell>
          <cell r="AT193">
            <v>1.018964</v>
          </cell>
          <cell r="AU193">
            <v>0</v>
          </cell>
          <cell r="AY193" t="str">
            <v>нд</v>
          </cell>
          <cell r="AZ193">
            <v>0</v>
          </cell>
          <cell r="BA193" t="str">
            <v>нд</v>
          </cell>
          <cell r="BB193">
            <v>0</v>
          </cell>
          <cell r="BC193" t="str">
            <v>нд</v>
          </cell>
          <cell r="BE193" t="str">
            <v>нд</v>
          </cell>
          <cell r="BF193">
            <v>0</v>
          </cell>
          <cell r="BJ193" t="str">
            <v>нд</v>
          </cell>
          <cell r="LO193" t="str">
            <v>нд</v>
          </cell>
        </row>
        <row r="194">
          <cell r="A194" t="str">
            <v>1.1.6</v>
          </cell>
          <cell r="B194" t="str">
            <v>Приобретение прибора для измерения тока проводимости ОПН без отключения - 1 шт.</v>
          </cell>
          <cell r="C194" t="str">
            <v>M_Che455_22</v>
          </cell>
          <cell r="AT194">
            <v>0.12114999999999999</v>
          </cell>
          <cell r="AU194">
            <v>0</v>
          </cell>
          <cell r="AY194" t="str">
            <v>нд</v>
          </cell>
          <cell r="AZ194">
            <v>0</v>
          </cell>
          <cell r="BA194" t="str">
            <v>нд</v>
          </cell>
          <cell r="BB194">
            <v>0</v>
          </cell>
          <cell r="BC194" t="str">
            <v>нд</v>
          </cell>
          <cell r="BE194" t="str">
            <v>нд</v>
          </cell>
          <cell r="BF194">
            <v>0</v>
          </cell>
          <cell r="BJ194" t="str">
            <v>нд</v>
          </cell>
          <cell r="LO194" t="str">
            <v>нд</v>
          </cell>
        </row>
        <row r="195">
          <cell r="A195" t="str">
            <v>1.1.6</v>
          </cell>
          <cell r="B195" t="str">
            <v>Приобретение прибора энергетика многофункционального Энергомера CE602M-400K - 2 шт.</v>
          </cell>
          <cell r="C195" t="str">
            <v>M_Che456_22</v>
          </cell>
          <cell r="AT195">
            <v>0.73247768000000002</v>
          </cell>
          <cell r="AU195">
            <v>0</v>
          </cell>
          <cell r="AY195" t="str">
            <v>нд</v>
          </cell>
          <cell r="AZ195">
            <v>0</v>
          </cell>
          <cell r="BA195" t="str">
            <v>нд</v>
          </cell>
          <cell r="BB195">
            <v>0</v>
          </cell>
          <cell r="BC195" t="str">
            <v>нд</v>
          </cell>
          <cell r="BE195" t="str">
            <v>нд</v>
          </cell>
          <cell r="BF195">
            <v>0</v>
          </cell>
          <cell r="BJ195" t="str">
            <v>нд</v>
          </cell>
          <cell r="LO195" t="str">
            <v>нд</v>
          </cell>
        </row>
        <row r="196">
          <cell r="A196" t="str">
            <v>1.1.6</v>
          </cell>
          <cell r="B196" t="str">
            <v>Приобретение рефлекометра импульсного - 2 шт.</v>
          </cell>
          <cell r="C196" t="str">
            <v>M_Che457_22</v>
          </cell>
          <cell r="AT196">
            <v>0.36199999999999999</v>
          </cell>
          <cell r="AU196">
            <v>0</v>
          </cell>
          <cell r="AY196" t="str">
            <v>нд</v>
          </cell>
          <cell r="AZ196">
            <v>0</v>
          </cell>
          <cell r="BA196" t="str">
            <v>нд</v>
          </cell>
          <cell r="BB196">
            <v>0</v>
          </cell>
          <cell r="BC196" t="str">
            <v>нд</v>
          </cell>
          <cell r="BE196" t="str">
            <v>нд</v>
          </cell>
          <cell r="BF196">
            <v>0</v>
          </cell>
          <cell r="BJ196" t="str">
            <v>нд</v>
          </cell>
          <cell r="LO196" t="str">
            <v>нд</v>
          </cell>
        </row>
        <row r="197">
          <cell r="A197" t="str">
            <v>1.1.6</v>
          </cell>
          <cell r="B197" t="str">
            <v>Приобретение сетевого хранилища QNAP TS 431XU-4G (Комплектующие диски-10 шт) - 1 шт.</v>
          </cell>
          <cell r="C197" t="str">
            <v>M_Che458_22</v>
          </cell>
          <cell r="AT197">
            <v>0.40125</v>
          </cell>
          <cell r="AU197">
            <v>0</v>
          </cell>
          <cell r="AY197" t="str">
            <v>нд</v>
          </cell>
          <cell r="AZ197">
            <v>0</v>
          </cell>
          <cell r="BA197" t="str">
            <v>нд</v>
          </cell>
          <cell r="BB197">
            <v>0</v>
          </cell>
          <cell r="BC197" t="str">
            <v>нд</v>
          </cell>
          <cell r="BE197" t="str">
            <v>нд</v>
          </cell>
          <cell r="BF197">
            <v>0</v>
          </cell>
          <cell r="BJ197" t="str">
            <v>нд</v>
          </cell>
          <cell r="LO197" t="str">
            <v>нд</v>
          </cell>
        </row>
        <row r="198">
          <cell r="A198" t="str">
            <v>1.1.6</v>
          </cell>
          <cell r="B198" t="str">
            <v>Приобретение устройства дожига - 2 шт.</v>
          </cell>
          <cell r="C198" t="str">
            <v>M_Che459_22</v>
          </cell>
          <cell r="AT198">
            <v>0.52</v>
          </cell>
          <cell r="AU198">
            <v>0</v>
          </cell>
          <cell r="AY198" t="str">
            <v>нд</v>
          </cell>
          <cell r="AZ198">
            <v>0</v>
          </cell>
          <cell r="BA198" t="str">
            <v>нд</v>
          </cell>
          <cell r="BB198">
            <v>0</v>
          </cell>
          <cell r="BC198" t="str">
            <v>нд</v>
          </cell>
          <cell r="BE198" t="str">
            <v>нд</v>
          </cell>
          <cell r="BF198">
            <v>0</v>
          </cell>
          <cell r="BJ198" t="str">
            <v>нд</v>
          </cell>
          <cell r="LO198" t="str">
            <v>нд</v>
          </cell>
        </row>
        <row r="199">
          <cell r="A199" t="str">
            <v>1.1.6</v>
          </cell>
          <cell r="B199" t="str">
            <v>Приобретение оборудования в рамках Программы подготовки к ОЗП 2020/2021 гг.</v>
          </cell>
          <cell r="C199" t="str">
            <v>L_Che442_21</v>
          </cell>
          <cell r="AT199">
            <v>41.579166659999999</v>
          </cell>
          <cell r="AU199">
            <v>6.6666743236964976E-9</v>
          </cell>
          <cell r="AY199" t="str">
            <v>нд</v>
          </cell>
          <cell r="AZ199">
            <v>0</v>
          </cell>
          <cell r="BA199" t="str">
            <v>нд</v>
          </cell>
          <cell r="BB199">
            <v>0</v>
          </cell>
          <cell r="BC199" t="str">
            <v>нд</v>
          </cell>
          <cell r="BD199">
            <v>0</v>
          </cell>
          <cell r="BE199" t="str">
            <v>нд</v>
          </cell>
          <cell r="BF199">
            <v>0</v>
          </cell>
          <cell r="BJ199" t="str">
            <v>нд</v>
          </cell>
          <cell r="LO199" t="str">
            <v>нд</v>
          </cell>
        </row>
        <row r="200">
          <cell r="A200" t="str">
            <v>1.1.6</v>
          </cell>
          <cell r="B200" t="str">
            <v>Модернизация радиосети АО "Чеченэнерго" (приобретение комплектов ретранслятор, АКБ, АФУ, дуплексер - 10 компл.)</v>
          </cell>
          <cell r="C200" t="str">
            <v>J_Che233</v>
          </cell>
          <cell r="AT200">
            <v>4.9964306799999996</v>
          </cell>
          <cell r="AU200">
            <v>3.569320000000431E-3</v>
          </cell>
          <cell r="AY200" t="str">
            <v>нд</v>
          </cell>
          <cell r="BA200" t="str">
            <v>нд</v>
          </cell>
          <cell r="BC200" t="str">
            <v>нд</v>
          </cell>
          <cell r="BE200" t="str">
            <v>нд</v>
          </cell>
          <cell r="BJ200" t="str">
            <v>нд</v>
          </cell>
        </row>
        <row r="201">
          <cell r="A201" t="str">
            <v>1.1.6</v>
          </cell>
          <cell r="B201" t="str">
            <v>Приобретение системы видеонаблюдения</v>
          </cell>
          <cell r="C201" t="str">
            <v>K_Che264</v>
          </cell>
          <cell r="AT201">
            <v>10.903597660000001</v>
          </cell>
          <cell r="AU201">
            <v>0</v>
          </cell>
          <cell r="AY201" t="str">
            <v>нд</v>
          </cell>
          <cell r="BA201" t="str">
            <v>нд</v>
          </cell>
          <cell r="BC201" t="str">
            <v>нд</v>
          </cell>
          <cell r="BE201" t="str">
            <v>нд</v>
          </cell>
          <cell r="BJ201" t="str">
            <v>нд</v>
          </cell>
        </row>
        <row r="202">
          <cell r="A202" t="str">
            <v>1.1.6</v>
          </cell>
          <cell r="B202" t="str">
            <v>Приобретение МФУ Кyocera Ecosyes -1 шт.</v>
          </cell>
          <cell r="C202" t="str">
            <v>N_Che464_23</v>
          </cell>
          <cell r="AT202">
            <v>0</v>
          </cell>
          <cell r="AU202">
            <v>0.13091417</v>
          </cell>
          <cell r="AY202" t="str">
            <v>нд</v>
          </cell>
          <cell r="BA202" t="str">
            <v>нд</v>
          </cell>
          <cell r="BC202" t="str">
            <v>нд</v>
          </cell>
          <cell r="BD202">
            <v>0.13091417</v>
          </cell>
          <cell r="BE202" t="str">
            <v>нд</v>
          </cell>
          <cell r="BJ202" t="str">
            <v>Приобретение оборудования в связи с производственной необходимостью</v>
          </cell>
        </row>
        <row r="203">
          <cell r="A203" t="str">
            <v>1.1.6</v>
          </cell>
          <cell r="B203" t="str">
            <v>Приобретение Ноутбук  MS1 - 4 шт.</v>
          </cell>
          <cell r="C203" t="str">
            <v>N_Che465_23</v>
          </cell>
          <cell r="AT203">
            <v>0</v>
          </cell>
          <cell r="AU203">
            <v>0.56333332000000003</v>
          </cell>
          <cell r="AY203" t="str">
            <v>нд</v>
          </cell>
          <cell r="BA203" t="str">
            <v>нд</v>
          </cell>
          <cell r="BC203" t="str">
            <v>нд</v>
          </cell>
          <cell r="BD203">
            <v>0.56333332000000003</v>
          </cell>
          <cell r="BE203" t="str">
            <v>нд</v>
          </cell>
          <cell r="BJ203" t="str">
            <v>Приобретение оборудования в связи с производственной необходимостью</v>
          </cell>
        </row>
        <row r="204">
          <cell r="A204" t="str">
            <v>1.1.6</v>
          </cell>
          <cell r="B204" t="str">
            <v>Приобретение компьютера для специалистов - 7 шт.</v>
          </cell>
          <cell r="C204" t="str">
            <v>N_Che466_23</v>
          </cell>
          <cell r="AT204">
            <v>0</v>
          </cell>
          <cell r="AU204">
            <v>0.90416669000000005</v>
          </cell>
          <cell r="AY204" t="str">
            <v>нд</v>
          </cell>
          <cell r="BA204" t="str">
            <v>нд</v>
          </cell>
          <cell r="BC204" t="str">
            <v>нд</v>
          </cell>
          <cell r="BD204">
            <v>0.90416669000000005</v>
          </cell>
          <cell r="BE204" t="str">
            <v>нд</v>
          </cell>
          <cell r="BJ204" t="str">
            <v>Приобретение оборудования в связи с производственной необходимостью</v>
          </cell>
        </row>
        <row r="205">
          <cell r="A205" t="str">
            <v>1.1.6</v>
          </cell>
          <cell r="B205" t="str">
            <v>Приобретение компьютера DELL - 2 шт.</v>
          </cell>
          <cell r="C205" t="str">
            <v>N_Che467_23</v>
          </cell>
          <cell r="AT205">
            <v>0</v>
          </cell>
          <cell r="AU205">
            <v>0.48236783999999999</v>
          </cell>
          <cell r="AY205" t="str">
            <v>нд</v>
          </cell>
          <cell r="BA205" t="str">
            <v>нд</v>
          </cell>
          <cell r="BC205" t="str">
            <v>нд</v>
          </cell>
          <cell r="BD205">
            <v>0.48236783999999999</v>
          </cell>
          <cell r="BE205" t="str">
            <v>нд</v>
          </cell>
          <cell r="BJ205" t="str">
            <v>Приобретение оборудования в связи с производственной необходимостью</v>
          </cell>
        </row>
        <row r="206">
          <cell r="A206" t="str">
            <v>1.1.6</v>
          </cell>
          <cell r="B206" t="str">
            <v>Приобретение котла отопительного  - 2 шт.</v>
          </cell>
          <cell r="C206" t="str">
            <v>N_Che468_23</v>
          </cell>
          <cell r="AT206">
            <v>0</v>
          </cell>
          <cell r="AU206">
            <v>1.3744444600000001</v>
          </cell>
          <cell r="AY206" t="str">
            <v>нд</v>
          </cell>
          <cell r="BA206" t="str">
            <v>нд</v>
          </cell>
          <cell r="BC206" t="str">
            <v>нд</v>
          </cell>
          <cell r="BD206">
            <v>1.3744444600000001</v>
          </cell>
          <cell r="BE206" t="str">
            <v>нд</v>
          </cell>
          <cell r="BJ206" t="str">
            <v>Приобретение оборудования в связи с производственной необходимостью</v>
          </cell>
        </row>
        <row r="207">
          <cell r="A207" t="str">
            <v>1.1.6</v>
          </cell>
          <cell r="B207" t="str">
            <v>Приобретение  устройства Сириус -3-ЛВ-05-00-АО-К404-41 - 3 шт.</v>
          </cell>
          <cell r="C207" t="str">
            <v>N_Che469_23</v>
          </cell>
          <cell r="AT207">
            <v>0</v>
          </cell>
          <cell r="AU207">
            <v>0</v>
          </cell>
          <cell r="AY207" t="str">
            <v>нд</v>
          </cell>
          <cell r="BA207" t="str">
            <v>нд</v>
          </cell>
          <cell r="BC207" t="str">
            <v>нд</v>
          </cell>
          <cell r="BE207" t="str">
            <v>нд</v>
          </cell>
          <cell r="BJ207" t="str">
            <v>нд</v>
          </cell>
        </row>
        <row r="208">
          <cell r="A208" t="str">
            <v>1.1.6</v>
          </cell>
          <cell r="B208" t="str">
            <v>Приобретение оборудования, требующего монтажа для обслуживания сетей, прочее оборудование</v>
          </cell>
          <cell r="C208" t="str">
            <v>G_Che2_16</v>
          </cell>
          <cell r="AT208">
            <v>154.62230043000002</v>
          </cell>
          <cell r="AU208">
            <v>29.710931670000008</v>
          </cell>
          <cell r="AY208" t="str">
            <v>нд</v>
          </cell>
          <cell r="AZ208">
            <v>0</v>
          </cell>
          <cell r="BA208" t="str">
            <v>нд</v>
          </cell>
          <cell r="BB208">
            <v>0.84405450000000004</v>
          </cell>
          <cell r="BC208" t="str">
            <v>нд</v>
          </cell>
          <cell r="BD208">
            <v>50.098506</v>
          </cell>
          <cell r="BE208" t="str">
            <v>нд</v>
          </cell>
          <cell r="BF208">
            <v>0</v>
          </cell>
          <cell r="BJ208" t="str">
            <v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v>
          </cell>
          <cell r="LO208" t="str">
            <v>нд</v>
          </cell>
        </row>
        <row r="271">
          <cell r="A271" t="str">
            <v>1.3.5</v>
          </cell>
          <cell r="B271" t="str">
    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    </cell>
          <cell r="C271" t="str">
            <v>K_Che355</v>
          </cell>
          <cell r="AT271">
            <v>0</v>
          </cell>
          <cell r="AU271">
            <v>219.39790409964507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31.8942356437779</v>
          </cell>
          <cell r="BE271">
            <v>0</v>
          </cell>
          <cell r="BF271">
            <v>0</v>
          </cell>
          <cell r="BJ271" t="str">
            <v>нд</v>
          </cell>
          <cell r="LO271" t="str">
            <v>нд</v>
          </cell>
        </row>
        <row r="272">
          <cell r="A272" t="str">
            <v>1.3.5</v>
          </cell>
          <cell r="B272" t="str">
    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    </cell>
          <cell r="C272" t="str">
            <v>K_Che356</v>
          </cell>
          <cell r="AT272">
            <v>0</v>
          </cell>
          <cell r="AU272">
            <v>11.572452240416901</v>
          </cell>
          <cell r="AY272">
            <v>0</v>
          </cell>
          <cell r="AZ272">
            <v>0</v>
          </cell>
          <cell r="BA272">
            <v>0</v>
          </cell>
          <cell r="BB272">
            <v>0</v>
          </cell>
          <cell r="BC272">
            <v>1.6887127906383201</v>
          </cell>
          <cell r="BE272">
            <v>0</v>
          </cell>
          <cell r="BF272">
            <v>0</v>
          </cell>
          <cell r="BJ272" t="str">
            <v>нд</v>
          </cell>
          <cell r="LO272" t="str">
            <v>нд</v>
          </cell>
        </row>
        <row r="273">
          <cell r="A273" t="str">
            <v>1.3.5</v>
          </cell>
          <cell r="B273" t="str">
    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    </cell>
          <cell r="C273" t="str">
            <v>K_Che357</v>
          </cell>
          <cell r="AT273">
            <v>0</v>
          </cell>
          <cell r="AU273">
            <v>20.766367412275237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C273">
            <v>3.2008758905474402</v>
          </cell>
          <cell r="BE273">
            <v>0</v>
          </cell>
          <cell r="BF273">
            <v>0</v>
          </cell>
          <cell r="BJ273" t="str">
            <v>нд</v>
          </cell>
          <cell r="LO273" t="str">
            <v>нд</v>
          </cell>
        </row>
      </sheetData>
      <sheetData sheetId="1"/>
      <sheetData sheetId="2"/>
      <sheetData sheetId="3"/>
      <sheetData sheetId="4"/>
      <sheetData sheetId="5">
        <row r="5">
          <cell r="A5" t="str">
            <v>за 3 квартал 2023 года</v>
          </cell>
        </row>
        <row r="7">
          <cell r="A7" t="str">
            <v>Отчет о реализации инвестиционной программы Акционерного общества "Чеченэнерго"</v>
          </cell>
        </row>
        <row r="10">
          <cell r="A10" t="str">
            <v>Год раскрытия информации: 2023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10.11.2022 № 16@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B334"/>
  <sheetViews>
    <sheetView tabSelected="1" showRuler="0" topLeftCell="A7" zoomScale="70" zoomScaleNormal="60" zoomScaleSheetLayoutView="55" workbookViewId="0">
      <selection activeCell="D25" sqref="D25:Q286"/>
    </sheetView>
  </sheetViews>
  <sheetFormatPr defaultColWidth="10" defaultRowHeight="15.6" x14ac:dyDescent="0.3"/>
  <cols>
    <col min="1" max="1" width="11.5546875" style="24" customWidth="1"/>
    <col min="2" max="2" width="57.77734375" style="2" customWidth="1"/>
    <col min="3" max="3" width="18.44140625" style="3" customWidth="1"/>
    <col min="4" max="4" width="21.5546875" style="4" customWidth="1"/>
    <col min="5" max="5" width="19.44140625" style="4" customWidth="1"/>
    <col min="6" max="7" width="13.33203125" style="4" customWidth="1"/>
    <col min="8" max="8" width="12.33203125" style="1" customWidth="1"/>
    <col min="9" max="9" width="16.88671875" style="1" customWidth="1"/>
    <col min="10" max="15" width="9.6640625" style="1" customWidth="1"/>
    <col min="16" max="17" width="12.21875" style="1" customWidth="1"/>
    <col min="18" max="18" width="10.77734375" style="1" customWidth="1"/>
    <col min="19" max="19" width="11.5546875" style="1" customWidth="1"/>
    <col min="20" max="20" width="11.88671875" style="112" customWidth="1"/>
    <col min="21" max="21" width="10" style="1" customWidth="1"/>
    <col min="22" max="22" width="89" style="1" customWidth="1"/>
    <col min="23" max="23" width="14.33203125" style="4" customWidth="1"/>
    <col min="24" max="24" width="16" style="4" customWidth="1"/>
    <col min="25" max="25" width="50.6640625" style="6" customWidth="1"/>
    <col min="26" max="26" width="72.109375" style="6" customWidth="1"/>
    <col min="27" max="27" width="16.109375" style="4" customWidth="1"/>
    <col min="28" max="28" width="18" style="4" customWidth="1"/>
    <col min="29" max="49" width="10" style="4" customWidth="1"/>
    <col min="50" max="16384" width="10" style="4"/>
  </cols>
  <sheetData>
    <row r="1" spans="1:26" s="4" customFormat="1" ht="18" x14ac:dyDescent="0.3">
      <c r="A1" s="1"/>
      <c r="B1" s="2"/>
      <c r="C1" s="3"/>
      <c r="V1" s="5" t="s">
        <v>0</v>
      </c>
      <c r="Y1" s="6"/>
      <c r="Z1" s="6"/>
    </row>
    <row r="2" spans="1:26" s="4" customFormat="1" ht="18" x14ac:dyDescent="0.35">
      <c r="A2" s="1"/>
      <c r="B2" s="2"/>
      <c r="C2" s="3"/>
      <c r="V2" s="7" t="s">
        <v>1</v>
      </c>
      <c r="Y2" s="6"/>
      <c r="Z2" s="6"/>
    </row>
    <row r="3" spans="1:26" s="4" customFormat="1" ht="18" x14ac:dyDescent="0.35">
      <c r="A3" s="1"/>
      <c r="B3" s="2"/>
      <c r="C3" s="3"/>
      <c r="V3" s="7" t="s">
        <v>2</v>
      </c>
      <c r="Y3" s="6"/>
      <c r="Z3" s="6"/>
    </row>
    <row r="4" spans="1:26" s="6" customFormat="1" ht="18" x14ac:dyDescent="0.3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9"/>
    </row>
    <row r="5" spans="1:26" s="6" customFormat="1" ht="18.75" customHeight="1" x14ac:dyDescent="0.35">
      <c r="A5" s="10" t="str">
        <f>'[1]11кв истч'!A5:X5</f>
        <v>за 3 квартал 2023 года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1"/>
    </row>
    <row r="6" spans="1:26" s="6" customFormat="1" ht="18" x14ac:dyDescent="0.35">
      <c r="A6" s="12"/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6" s="6" customFormat="1" ht="18.75" customHeight="1" x14ac:dyDescent="0.35">
      <c r="A7" s="10" t="str">
        <f>'[1]11кв истч'!A7:X7</f>
        <v>Отчет о реализации инвестиционной программы Акционерного общества "Чеченэнерго"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</row>
    <row r="8" spans="1:26" s="4" customFormat="1" x14ac:dyDescent="0.3">
      <c r="A8" s="15" t="s">
        <v>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6"/>
      <c r="Y8" s="6"/>
      <c r="Z8" s="6"/>
    </row>
    <row r="9" spans="1:26" s="4" customFormat="1" x14ac:dyDescent="0.3">
      <c r="A9" s="17"/>
      <c r="B9" s="18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Y9" s="6"/>
      <c r="Z9" s="6"/>
    </row>
    <row r="10" spans="1:26" s="4" customFormat="1" ht="18" x14ac:dyDescent="0.35">
      <c r="A10" s="19" t="str">
        <f>'[1]11кв истч'!A10:X10</f>
        <v>Год раскрытия информации: 2023 год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20"/>
      <c r="Y10" s="6"/>
      <c r="Z10" s="6"/>
    </row>
    <row r="11" spans="1:26" s="4" customFormat="1" ht="18" x14ac:dyDescent="0.35">
      <c r="A11" s="1"/>
      <c r="B11" s="2"/>
      <c r="C11" s="3"/>
      <c r="W11" s="7"/>
      <c r="Y11" s="6"/>
      <c r="Z11" s="6"/>
    </row>
    <row r="12" spans="1:26" s="4" customFormat="1" ht="18" x14ac:dyDescent="0.3">
      <c r="A12" s="21" t="str">
        <f>'[1]11кв истч'!A12:X12</f>
        <v>Утвержденные плановые значения показателей приведены в соответствии с приказом Минэнерго России от 10.11.2022 № 16@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2"/>
      <c r="Y12" s="6"/>
      <c r="Z12" s="6"/>
    </row>
    <row r="13" spans="1:26" s="4" customFormat="1" x14ac:dyDescent="0.3">
      <c r="A13" s="15" t="s">
        <v>5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6"/>
      <c r="Y13" s="6"/>
      <c r="Z13" s="6"/>
    </row>
    <row r="14" spans="1:26" ht="18.75" customHeight="1" x14ac:dyDescent="0.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</row>
    <row r="15" spans="1:26" ht="18.75" customHeight="1" x14ac:dyDescent="0.3">
      <c r="J15" s="25"/>
      <c r="K15" s="25"/>
      <c r="L15" s="25"/>
      <c r="M15" s="25"/>
      <c r="N15" s="25"/>
      <c r="O15" s="25"/>
      <c r="P15" s="25"/>
      <c r="Q15" s="25"/>
      <c r="R15" s="25"/>
      <c r="T15" s="26"/>
      <c r="U15" s="3"/>
      <c r="V15" s="27"/>
    </row>
    <row r="16" spans="1:26" s="31" customFormat="1" ht="18" x14ac:dyDescent="0.3">
      <c r="A16" s="28"/>
      <c r="B16" s="29"/>
      <c r="C16" s="30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3"/>
      <c r="U16" s="32"/>
      <c r="V16" s="34"/>
      <c r="Y16" s="35"/>
      <c r="Z16" s="35"/>
    </row>
    <row r="18" spans="1:28" s="31" customFormat="1" x14ac:dyDescent="0.3">
      <c r="A18" s="28"/>
      <c r="B18" s="29"/>
      <c r="C18" s="30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7"/>
      <c r="V18" s="38"/>
      <c r="Y18" s="35"/>
      <c r="Z18" s="35"/>
    </row>
    <row r="19" spans="1:28" s="31" customFormat="1" x14ac:dyDescent="0.3">
      <c r="A19" s="28"/>
      <c r="B19" s="29"/>
      <c r="C19" s="30"/>
      <c r="D19" s="39"/>
      <c r="E19" s="39"/>
      <c r="F19" s="40"/>
      <c r="G19" s="39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37"/>
      <c r="S19" s="37"/>
      <c r="T19" s="37"/>
      <c r="U19" s="42"/>
      <c r="V19" s="38"/>
      <c r="Y19" s="35"/>
      <c r="Z19" s="35"/>
    </row>
    <row r="20" spans="1:28" ht="96" customHeight="1" x14ac:dyDescent="0.3">
      <c r="A20" s="43" t="s">
        <v>6</v>
      </c>
      <c r="B20" s="44" t="s">
        <v>7</v>
      </c>
      <c r="C20" s="45" t="s">
        <v>8</v>
      </c>
      <c r="D20" s="43" t="s">
        <v>9</v>
      </c>
      <c r="E20" s="43" t="s">
        <v>10</v>
      </c>
      <c r="F20" s="45" t="s">
        <v>11</v>
      </c>
      <c r="G20" s="45"/>
      <c r="H20" s="46" t="s">
        <v>12</v>
      </c>
      <c r="I20" s="47"/>
      <c r="J20" s="47"/>
      <c r="K20" s="47"/>
      <c r="L20" s="47"/>
      <c r="M20" s="47"/>
      <c r="N20" s="47"/>
      <c r="O20" s="47"/>
      <c r="P20" s="47"/>
      <c r="Q20" s="48"/>
      <c r="R20" s="45" t="s">
        <v>13</v>
      </c>
      <c r="S20" s="45"/>
      <c r="T20" s="49" t="s">
        <v>14</v>
      </c>
      <c r="U20" s="50"/>
      <c r="V20" s="43" t="s">
        <v>15</v>
      </c>
      <c r="W20" s="51"/>
    </row>
    <row r="21" spans="1:28" x14ac:dyDescent="0.3">
      <c r="A21" s="52"/>
      <c r="B21" s="44"/>
      <c r="C21" s="45"/>
      <c r="D21" s="52"/>
      <c r="E21" s="52"/>
      <c r="F21" s="53" t="s">
        <v>16</v>
      </c>
      <c r="G21" s="53" t="s">
        <v>17</v>
      </c>
      <c r="H21" s="45" t="s">
        <v>18</v>
      </c>
      <c r="I21" s="45"/>
      <c r="J21" s="45" t="s">
        <v>19</v>
      </c>
      <c r="K21" s="45"/>
      <c r="L21" s="45" t="s">
        <v>20</v>
      </c>
      <c r="M21" s="45"/>
      <c r="N21" s="49" t="s">
        <v>21</v>
      </c>
      <c r="O21" s="50"/>
      <c r="P21" s="49" t="s">
        <v>22</v>
      </c>
      <c r="Q21" s="50"/>
      <c r="R21" s="53" t="s">
        <v>16</v>
      </c>
      <c r="S21" s="53" t="s">
        <v>17</v>
      </c>
      <c r="T21" s="54"/>
      <c r="U21" s="55"/>
      <c r="V21" s="52"/>
    </row>
    <row r="22" spans="1:28" x14ac:dyDescent="0.3">
      <c r="A22" s="52"/>
      <c r="B22" s="44"/>
      <c r="C22" s="45"/>
      <c r="D22" s="52"/>
      <c r="E22" s="52"/>
      <c r="F22" s="53"/>
      <c r="G22" s="53"/>
      <c r="H22" s="45"/>
      <c r="I22" s="45"/>
      <c r="J22" s="45"/>
      <c r="K22" s="45"/>
      <c r="L22" s="45"/>
      <c r="M22" s="45"/>
      <c r="N22" s="56"/>
      <c r="O22" s="57"/>
      <c r="P22" s="56"/>
      <c r="Q22" s="57"/>
      <c r="R22" s="53"/>
      <c r="S22" s="53"/>
      <c r="T22" s="56"/>
      <c r="U22" s="57"/>
      <c r="V22" s="52"/>
    </row>
    <row r="23" spans="1:28" ht="54" customHeight="1" x14ac:dyDescent="0.3">
      <c r="A23" s="58"/>
      <c r="B23" s="44"/>
      <c r="C23" s="45"/>
      <c r="D23" s="58"/>
      <c r="E23" s="58"/>
      <c r="F23" s="53"/>
      <c r="G23" s="53"/>
      <c r="H23" s="59" t="s">
        <v>23</v>
      </c>
      <c r="I23" s="59" t="s">
        <v>24</v>
      </c>
      <c r="J23" s="59" t="s">
        <v>23</v>
      </c>
      <c r="K23" s="59" t="s">
        <v>24</v>
      </c>
      <c r="L23" s="59" t="s">
        <v>23</v>
      </c>
      <c r="M23" s="59" t="s">
        <v>24</v>
      </c>
      <c r="N23" s="60" t="s">
        <v>23</v>
      </c>
      <c r="O23" s="60" t="s">
        <v>24</v>
      </c>
      <c r="P23" s="60" t="s">
        <v>23</v>
      </c>
      <c r="Q23" s="60" t="s">
        <v>24</v>
      </c>
      <c r="R23" s="53"/>
      <c r="S23" s="53"/>
      <c r="T23" s="61" t="s">
        <v>25</v>
      </c>
      <c r="U23" s="61" t="s">
        <v>26</v>
      </c>
      <c r="V23" s="58"/>
    </row>
    <row r="24" spans="1:28" x14ac:dyDescent="0.3">
      <c r="A24" s="62">
        <v>1</v>
      </c>
      <c r="B24" s="63">
        <f t="shared" ref="B24:V24" si="0">A24+1</f>
        <v>2</v>
      </c>
      <c r="C24" s="63">
        <f t="shared" si="0"/>
        <v>3</v>
      </c>
      <c r="D24" s="63">
        <f t="shared" si="0"/>
        <v>4</v>
      </c>
      <c r="E24" s="63">
        <f t="shared" si="0"/>
        <v>5</v>
      </c>
      <c r="F24" s="63">
        <f t="shared" si="0"/>
        <v>6</v>
      </c>
      <c r="G24" s="63">
        <f t="shared" si="0"/>
        <v>7</v>
      </c>
      <c r="H24" s="63">
        <f t="shared" si="0"/>
        <v>8</v>
      </c>
      <c r="I24" s="63">
        <f t="shared" si="0"/>
        <v>9</v>
      </c>
      <c r="J24" s="63">
        <f t="shared" si="0"/>
        <v>10</v>
      </c>
      <c r="K24" s="63">
        <f t="shared" si="0"/>
        <v>11</v>
      </c>
      <c r="L24" s="63">
        <f t="shared" si="0"/>
        <v>12</v>
      </c>
      <c r="M24" s="63">
        <f t="shared" si="0"/>
        <v>13</v>
      </c>
      <c r="N24" s="63">
        <f t="shared" si="0"/>
        <v>14</v>
      </c>
      <c r="O24" s="63">
        <f t="shared" si="0"/>
        <v>15</v>
      </c>
      <c r="P24" s="63">
        <f t="shared" si="0"/>
        <v>16</v>
      </c>
      <c r="Q24" s="63">
        <f t="shared" si="0"/>
        <v>17</v>
      </c>
      <c r="R24" s="63">
        <f t="shared" si="0"/>
        <v>18</v>
      </c>
      <c r="S24" s="63">
        <f t="shared" si="0"/>
        <v>19</v>
      </c>
      <c r="T24" s="63">
        <f t="shared" si="0"/>
        <v>20</v>
      </c>
      <c r="U24" s="63">
        <f t="shared" si="0"/>
        <v>21</v>
      </c>
      <c r="V24" s="63">
        <f t="shared" si="0"/>
        <v>22</v>
      </c>
    </row>
    <row r="25" spans="1:28" ht="16.8" x14ac:dyDescent="0.3">
      <c r="A25" s="64">
        <v>0</v>
      </c>
      <c r="B25" s="65" t="s">
        <v>27</v>
      </c>
      <c r="C25" s="66" t="s">
        <v>28</v>
      </c>
      <c r="D25" s="67">
        <f>D26+D33+D41+D47</f>
        <v>1188.3686711864407</v>
      </c>
      <c r="E25" s="67">
        <f>E26+E33+E41+E47</f>
        <v>4762.8477609028168</v>
      </c>
      <c r="F25" s="68" t="s">
        <v>29</v>
      </c>
      <c r="G25" s="67">
        <f t="shared" ref="G25:Q25" si="1">G26+G33+G41+G47</f>
        <v>8350.0793860240283</v>
      </c>
      <c r="H25" s="67">
        <f t="shared" si="1"/>
        <v>7287.9116630170756</v>
      </c>
      <c r="I25" s="67">
        <f t="shared" si="1"/>
        <v>605.96345255000006</v>
      </c>
      <c r="J25" s="67">
        <f t="shared" si="1"/>
        <v>457.4</v>
      </c>
      <c r="K25" s="67">
        <f t="shared" si="1"/>
        <v>77.123455160000006</v>
      </c>
      <c r="L25" s="67">
        <f t="shared" si="1"/>
        <v>1398.5</v>
      </c>
      <c r="M25" s="67">
        <f t="shared" si="1"/>
        <v>304.15435272000002</v>
      </c>
      <c r="N25" s="67">
        <f t="shared" si="1"/>
        <v>1496.3844160049637</v>
      </c>
      <c r="O25" s="67">
        <f t="shared" si="1"/>
        <v>224.68564466999999</v>
      </c>
      <c r="P25" s="67">
        <f t="shared" si="1"/>
        <v>3935.6272470121125</v>
      </c>
      <c r="Q25" s="67">
        <f t="shared" si="1"/>
        <v>0</v>
      </c>
      <c r="R25" s="69" t="s">
        <v>29</v>
      </c>
      <c r="S25" s="70">
        <f>IF(H25="нд","нд",G25-I25)</f>
        <v>7744.1159334740278</v>
      </c>
      <c r="T25" s="71">
        <f t="shared" ref="T25:T88" si="2">IF(H25="нд","нд",(K25+M25+O25)-(J25+L25+N25))</f>
        <v>-2746.3209634549635</v>
      </c>
      <c r="U25" s="72">
        <f t="shared" ref="U25:U88" si="3">IF(H25="нд","нд",IF((J25+L25+N25)&gt;0,T25/(J25+L25+N25),"-"))</f>
        <v>-0.81923865121440131</v>
      </c>
      <c r="V25" s="63" t="s">
        <v>29</v>
      </c>
      <c r="Y25" s="73"/>
      <c r="AB25" s="74"/>
    </row>
    <row r="26" spans="1:28" ht="46.8" x14ac:dyDescent="0.3">
      <c r="A26" s="64" t="s">
        <v>30</v>
      </c>
      <c r="B26" s="65" t="s">
        <v>31</v>
      </c>
      <c r="C26" s="66" t="s">
        <v>28</v>
      </c>
      <c r="D26" s="75">
        <f>D27+D28+D29+D30+D31+D32</f>
        <v>1188.3686711864407</v>
      </c>
      <c r="E26" s="75">
        <f>E27+E28+E29+E30+E31+E32</f>
        <v>4762.8477609028168</v>
      </c>
      <c r="F26" s="68" t="s">
        <v>29</v>
      </c>
      <c r="G26" s="75">
        <f t="shared" ref="G26:Q26" si="4">G27+G28+G29+G30+G31+G32</f>
        <v>8098.3426622716916</v>
      </c>
      <c r="H26" s="75">
        <f t="shared" si="4"/>
        <v>7251.1278386921122</v>
      </c>
      <c r="I26" s="75">
        <f t="shared" si="4"/>
        <v>605.96345255000006</v>
      </c>
      <c r="J26" s="75">
        <f t="shared" si="4"/>
        <v>457.4</v>
      </c>
      <c r="K26" s="75">
        <f t="shared" si="4"/>
        <v>77.123455160000006</v>
      </c>
      <c r="L26" s="75">
        <f t="shared" si="4"/>
        <v>1398.5</v>
      </c>
      <c r="M26" s="75">
        <f t="shared" si="4"/>
        <v>304.15435272000002</v>
      </c>
      <c r="N26" s="75">
        <f t="shared" si="4"/>
        <v>1459.60059168</v>
      </c>
      <c r="O26" s="75">
        <f t="shared" si="4"/>
        <v>224.68564466999999</v>
      </c>
      <c r="P26" s="75">
        <f t="shared" si="4"/>
        <v>3935.6272470121125</v>
      </c>
      <c r="Q26" s="75">
        <f t="shared" si="4"/>
        <v>0</v>
      </c>
      <c r="R26" s="69" t="s">
        <v>29</v>
      </c>
      <c r="S26" s="70">
        <f t="shared" ref="S26:S91" si="5">IF(H26="нд","нд",G26-I26)</f>
        <v>7492.379209721692</v>
      </c>
      <c r="T26" s="71">
        <f t="shared" si="2"/>
        <v>-2709.53713913</v>
      </c>
      <c r="U26" s="72">
        <f t="shared" si="3"/>
        <v>-0.81723319426616303</v>
      </c>
      <c r="V26" s="63" t="s">
        <v>29</v>
      </c>
      <c r="Y26" s="73"/>
      <c r="AB26" s="74"/>
    </row>
    <row r="27" spans="1:28" x14ac:dyDescent="0.3">
      <c r="A27" s="64" t="s">
        <v>32</v>
      </c>
      <c r="B27" s="65" t="s">
        <v>33</v>
      </c>
      <c r="C27" s="66" t="s">
        <v>28</v>
      </c>
      <c r="D27" s="76">
        <f>D50</f>
        <v>196.34014025423733</v>
      </c>
      <c r="E27" s="76">
        <f>E50</f>
        <v>938.15931475407774</v>
      </c>
      <c r="F27" s="68" t="s">
        <v>29</v>
      </c>
      <c r="G27" s="76">
        <f t="shared" ref="G27:Q27" si="6">G50</f>
        <v>3039.8286877042738</v>
      </c>
      <c r="H27" s="76">
        <f t="shared" si="6"/>
        <v>2617.576481982067</v>
      </c>
      <c r="I27" s="76">
        <f t="shared" si="6"/>
        <v>215.58424355</v>
      </c>
      <c r="J27" s="76">
        <f t="shared" si="6"/>
        <v>148.4</v>
      </c>
      <c r="K27" s="76">
        <f t="shared" si="6"/>
        <v>72.863894930000001</v>
      </c>
      <c r="L27" s="76">
        <f t="shared" si="6"/>
        <v>696.5</v>
      </c>
      <c r="M27" s="76">
        <f t="shared" si="6"/>
        <v>97.516552720000007</v>
      </c>
      <c r="N27" s="76">
        <f t="shared" si="6"/>
        <v>864.13</v>
      </c>
      <c r="O27" s="76">
        <f t="shared" si="6"/>
        <v>45.203795900000003</v>
      </c>
      <c r="P27" s="76">
        <f t="shared" si="6"/>
        <v>908.54648198206712</v>
      </c>
      <c r="Q27" s="76">
        <f t="shared" si="6"/>
        <v>0</v>
      </c>
      <c r="R27" s="69" t="s">
        <v>29</v>
      </c>
      <c r="S27" s="70">
        <f t="shared" si="5"/>
        <v>2824.2444441542739</v>
      </c>
      <c r="T27" s="71">
        <f t="shared" si="2"/>
        <v>-1493.4457564499999</v>
      </c>
      <c r="U27" s="72">
        <f t="shared" si="3"/>
        <v>-0.87385578746423398</v>
      </c>
      <c r="V27" s="63" t="s">
        <v>29</v>
      </c>
      <c r="Y27" s="73"/>
      <c r="AB27" s="74"/>
    </row>
    <row r="28" spans="1:28" ht="31.2" x14ac:dyDescent="0.3">
      <c r="A28" s="64" t="s">
        <v>34</v>
      </c>
      <c r="B28" s="65" t="s">
        <v>35</v>
      </c>
      <c r="C28" s="66" t="s">
        <v>28</v>
      </c>
      <c r="D28" s="76">
        <f>D83</f>
        <v>641.65905141242933</v>
      </c>
      <c r="E28" s="76">
        <f>E83</f>
        <v>941.14028481873856</v>
      </c>
      <c r="F28" s="68" t="s">
        <v>29</v>
      </c>
      <c r="G28" s="76">
        <f t="shared" ref="G28:Q28" si="7">G83</f>
        <v>3718.2116091075513</v>
      </c>
      <c r="H28" s="76">
        <f t="shared" si="7"/>
        <v>3648.2834233767121</v>
      </c>
      <c r="I28" s="76">
        <f t="shared" si="7"/>
        <v>33.401693669999993</v>
      </c>
      <c r="J28" s="76">
        <f t="shared" si="7"/>
        <v>147</v>
      </c>
      <c r="K28" s="76">
        <f t="shared" si="7"/>
        <v>1.46497754</v>
      </c>
      <c r="L28" s="76">
        <f t="shared" si="7"/>
        <v>310</v>
      </c>
      <c r="M28" s="76">
        <f t="shared" si="7"/>
        <v>7.8145590299999999</v>
      </c>
      <c r="N28" s="76">
        <f t="shared" si="7"/>
        <v>336.8646583466666</v>
      </c>
      <c r="O28" s="76">
        <f t="shared" si="7"/>
        <v>24.122157099999995</v>
      </c>
      <c r="P28" s="76">
        <f t="shared" si="7"/>
        <v>2854.4187650300455</v>
      </c>
      <c r="Q28" s="76">
        <f t="shared" si="7"/>
        <v>0</v>
      </c>
      <c r="R28" s="69" t="s">
        <v>29</v>
      </c>
      <c r="S28" s="70">
        <f t="shared" si="5"/>
        <v>3684.8099154375514</v>
      </c>
      <c r="T28" s="71">
        <f t="shared" si="2"/>
        <v>-760.46296467666662</v>
      </c>
      <c r="U28" s="72">
        <f t="shared" si="3"/>
        <v>-0.95792520385078783</v>
      </c>
      <c r="V28" s="63" t="s">
        <v>29</v>
      </c>
      <c r="Y28" s="73"/>
      <c r="AB28" s="74"/>
    </row>
    <row r="29" spans="1:28" ht="46.8" x14ac:dyDescent="0.3">
      <c r="A29" s="64" t="s">
        <v>36</v>
      </c>
      <c r="B29" s="65" t="s">
        <v>37</v>
      </c>
      <c r="C29" s="66" t="s">
        <v>28</v>
      </c>
      <c r="D29" s="76">
        <f>D108</f>
        <v>0</v>
      </c>
      <c r="E29" s="76">
        <f>E108</f>
        <v>0</v>
      </c>
      <c r="F29" s="68" t="s">
        <v>29</v>
      </c>
      <c r="G29" s="76">
        <f t="shared" ref="G29:Q29" si="8">G108</f>
        <v>0</v>
      </c>
      <c r="H29" s="76">
        <f t="shared" si="8"/>
        <v>0</v>
      </c>
      <c r="I29" s="76">
        <f t="shared" si="8"/>
        <v>0</v>
      </c>
      <c r="J29" s="76">
        <f t="shared" si="8"/>
        <v>0</v>
      </c>
      <c r="K29" s="76">
        <f t="shared" si="8"/>
        <v>0</v>
      </c>
      <c r="L29" s="76">
        <f t="shared" si="8"/>
        <v>0</v>
      </c>
      <c r="M29" s="76">
        <f t="shared" si="8"/>
        <v>0</v>
      </c>
      <c r="N29" s="76">
        <f t="shared" si="8"/>
        <v>0</v>
      </c>
      <c r="O29" s="76">
        <f t="shared" si="8"/>
        <v>0</v>
      </c>
      <c r="P29" s="76">
        <f t="shared" si="8"/>
        <v>0</v>
      </c>
      <c r="Q29" s="76">
        <f t="shared" si="8"/>
        <v>0</v>
      </c>
      <c r="R29" s="69" t="s">
        <v>29</v>
      </c>
      <c r="S29" s="70">
        <f t="shared" si="5"/>
        <v>0</v>
      </c>
      <c r="T29" s="71">
        <f t="shared" si="2"/>
        <v>0</v>
      </c>
      <c r="U29" s="72" t="str">
        <f t="shared" si="3"/>
        <v>-</v>
      </c>
      <c r="V29" s="63" t="s">
        <v>29</v>
      </c>
      <c r="Y29" s="73"/>
      <c r="AB29" s="74"/>
    </row>
    <row r="30" spans="1:28" ht="31.2" x14ac:dyDescent="0.3">
      <c r="A30" s="64" t="s">
        <v>38</v>
      </c>
      <c r="B30" s="65" t="s">
        <v>39</v>
      </c>
      <c r="C30" s="66" t="s">
        <v>28</v>
      </c>
      <c r="D30" s="76">
        <f t="shared" ref="D30:E30" si="9">D111</f>
        <v>279.23620833333331</v>
      </c>
      <c r="E30" s="76">
        <f t="shared" si="9"/>
        <v>1223.3582997999999</v>
      </c>
      <c r="F30" s="68" t="s">
        <v>29</v>
      </c>
      <c r="G30" s="76">
        <f t="shared" ref="G30:Q30" si="10">G111</f>
        <v>1097.9945840568662</v>
      </c>
      <c r="H30" s="76">
        <f t="shared" si="10"/>
        <v>984.66199999999992</v>
      </c>
      <c r="I30" s="76">
        <f t="shared" si="10"/>
        <v>107.40332103</v>
      </c>
      <c r="J30" s="76">
        <f t="shared" si="10"/>
        <v>162</v>
      </c>
      <c r="K30" s="76">
        <f t="shared" si="10"/>
        <v>2.7945826899999999</v>
      </c>
      <c r="L30" s="76">
        <f t="shared" si="10"/>
        <v>392</v>
      </c>
      <c r="M30" s="76">
        <f t="shared" si="10"/>
        <v>2.8027791500000001</v>
      </c>
      <c r="N30" s="76">
        <f t="shared" si="10"/>
        <v>258</v>
      </c>
      <c r="O30" s="76">
        <f t="shared" si="10"/>
        <v>101.80595919</v>
      </c>
      <c r="P30" s="76">
        <f t="shared" si="10"/>
        <v>172.66199999999998</v>
      </c>
      <c r="Q30" s="76">
        <f t="shared" si="10"/>
        <v>0</v>
      </c>
      <c r="R30" s="69" t="s">
        <v>29</v>
      </c>
      <c r="S30" s="70">
        <f t="shared" si="5"/>
        <v>990.59126302686616</v>
      </c>
      <c r="T30" s="71">
        <f t="shared" si="2"/>
        <v>-704.59667896999997</v>
      </c>
      <c r="U30" s="72">
        <f t="shared" si="3"/>
        <v>-0.86772990020935958</v>
      </c>
      <c r="V30" s="63" t="s">
        <v>29</v>
      </c>
      <c r="Y30" s="73"/>
      <c r="AB30" s="74"/>
    </row>
    <row r="31" spans="1:28" ht="31.2" x14ac:dyDescent="0.3">
      <c r="A31" s="64" t="s">
        <v>40</v>
      </c>
      <c r="B31" s="65" t="s">
        <v>41</v>
      </c>
      <c r="C31" s="66" t="s">
        <v>28</v>
      </c>
      <c r="D31" s="76">
        <f>D128</f>
        <v>0</v>
      </c>
      <c r="E31" s="76">
        <f>E128</f>
        <v>0</v>
      </c>
      <c r="F31" s="68" t="s">
        <v>29</v>
      </c>
      <c r="G31" s="76">
        <f t="shared" ref="G31:Q32" si="11">G128</f>
        <v>0</v>
      </c>
      <c r="H31" s="76">
        <f t="shared" si="11"/>
        <v>0</v>
      </c>
      <c r="I31" s="76">
        <f t="shared" si="11"/>
        <v>0</v>
      </c>
      <c r="J31" s="76">
        <f t="shared" si="11"/>
        <v>0</v>
      </c>
      <c r="K31" s="76">
        <f t="shared" si="11"/>
        <v>0</v>
      </c>
      <c r="L31" s="76">
        <f t="shared" si="11"/>
        <v>0</v>
      </c>
      <c r="M31" s="76">
        <f t="shared" si="11"/>
        <v>0</v>
      </c>
      <c r="N31" s="76">
        <f t="shared" si="11"/>
        <v>0</v>
      </c>
      <c r="O31" s="76">
        <f t="shared" si="11"/>
        <v>0</v>
      </c>
      <c r="P31" s="76">
        <f t="shared" si="11"/>
        <v>0</v>
      </c>
      <c r="Q31" s="76">
        <f t="shared" si="11"/>
        <v>0</v>
      </c>
      <c r="R31" s="69" t="s">
        <v>29</v>
      </c>
      <c r="S31" s="70">
        <f t="shared" si="5"/>
        <v>0</v>
      </c>
      <c r="T31" s="71">
        <f t="shared" si="2"/>
        <v>0</v>
      </c>
      <c r="U31" s="72" t="str">
        <f t="shared" si="3"/>
        <v>-</v>
      </c>
      <c r="V31" s="63" t="s">
        <v>29</v>
      </c>
      <c r="Y31" s="73"/>
      <c r="AB31" s="74"/>
    </row>
    <row r="32" spans="1:28" x14ac:dyDescent="0.3">
      <c r="A32" s="64" t="s">
        <v>42</v>
      </c>
      <c r="B32" s="65" t="s">
        <v>43</v>
      </c>
      <c r="C32" s="66" t="s">
        <v>28</v>
      </c>
      <c r="D32" s="76">
        <f>D129</f>
        <v>71.13327118644068</v>
      </c>
      <c r="E32" s="76">
        <f>E129</f>
        <v>1660.1898615300006</v>
      </c>
      <c r="F32" s="68" t="s">
        <v>29</v>
      </c>
      <c r="G32" s="76">
        <f t="shared" si="11"/>
        <v>242.30778140300004</v>
      </c>
      <c r="H32" s="76">
        <f t="shared" si="11"/>
        <v>0.60593333333333321</v>
      </c>
      <c r="I32" s="76">
        <f t="shared" si="11"/>
        <v>249.57419430000004</v>
      </c>
      <c r="J32" s="76">
        <f t="shared" si="11"/>
        <v>0</v>
      </c>
      <c r="K32" s="76">
        <f t="shared" si="11"/>
        <v>0</v>
      </c>
      <c r="L32" s="76">
        <f t="shared" si="11"/>
        <v>0</v>
      </c>
      <c r="M32" s="76">
        <f t="shared" si="11"/>
        <v>196.02046182000004</v>
      </c>
      <c r="N32" s="76">
        <f t="shared" si="11"/>
        <v>0.60593333333333321</v>
      </c>
      <c r="O32" s="76">
        <f t="shared" si="11"/>
        <v>53.553732480000001</v>
      </c>
      <c r="P32" s="76">
        <f t="shared" si="11"/>
        <v>0</v>
      </c>
      <c r="Q32" s="76">
        <f t="shared" si="11"/>
        <v>0</v>
      </c>
      <c r="R32" s="69" t="s">
        <v>29</v>
      </c>
      <c r="S32" s="70">
        <f t="shared" si="5"/>
        <v>-7.2664128970000093</v>
      </c>
      <c r="T32" s="71">
        <f t="shared" si="2"/>
        <v>248.96826096666672</v>
      </c>
      <c r="U32" s="72">
        <f t="shared" si="3"/>
        <v>410.88391621740584</v>
      </c>
      <c r="V32" s="63" t="s">
        <v>29</v>
      </c>
      <c r="Y32" s="73"/>
      <c r="AB32" s="74"/>
    </row>
    <row r="33" spans="1:28" ht="31.2" x14ac:dyDescent="0.3">
      <c r="A33" s="64" t="s">
        <v>44</v>
      </c>
      <c r="B33" s="65" t="s">
        <v>45</v>
      </c>
      <c r="C33" s="66" t="s">
        <v>28</v>
      </c>
      <c r="D33" s="76">
        <v>0</v>
      </c>
      <c r="E33" s="76">
        <v>0</v>
      </c>
      <c r="F33" s="68" t="s">
        <v>29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69" t="s">
        <v>29</v>
      </c>
      <c r="S33" s="70">
        <f t="shared" si="5"/>
        <v>0</v>
      </c>
      <c r="T33" s="71">
        <f t="shared" si="2"/>
        <v>0</v>
      </c>
      <c r="U33" s="72" t="str">
        <f t="shared" si="3"/>
        <v>-</v>
      </c>
      <c r="V33" s="63" t="s">
        <v>29</v>
      </c>
      <c r="Y33" s="73"/>
      <c r="AB33" s="74"/>
    </row>
    <row r="34" spans="1:28" x14ac:dyDescent="0.3">
      <c r="A34" s="64" t="s">
        <v>46</v>
      </c>
      <c r="B34" s="65" t="s">
        <v>47</v>
      </c>
      <c r="C34" s="66" t="s">
        <v>28</v>
      </c>
      <c r="D34" s="76">
        <v>0</v>
      </c>
      <c r="E34" s="76">
        <v>0</v>
      </c>
      <c r="F34" s="68" t="s">
        <v>29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69" t="s">
        <v>29</v>
      </c>
      <c r="S34" s="70">
        <f t="shared" si="5"/>
        <v>0</v>
      </c>
      <c r="T34" s="71">
        <f t="shared" si="2"/>
        <v>0</v>
      </c>
      <c r="U34" s="72" t="str">
        <f t="shared" si="3"/>
        <v>-</v>
      </c>
      <c r="V34" s="63" t="s">
        <v>29</v>
      </c>
      <c r="Y34" s="73"/>
      <c r="AB34" s="74"/>
    </row>
    <row r="35" spans="1:28" x14ac:dyDescent="0.3">
      <c r="A35" s="64" t="s">
        <v>48</v>
      </c>
      <c r="B35" s="65" t="s">
        <v>49</v>
      </c>
      <c r="C35" s="66" t="s">
        <v>28</v>
      </c>
      <c r="D35" s="76">
        <v>0</v>
      </c>
      <c r="E35" s="76">
        <v>0</v>
      </c>
      <c r="F35" s="68" t="s">
        <v>29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69" t="s">
        <v>29</v>
      </c>
      <c r="S35" s="70">
        <f t="shared" si="5"/>
        <v>0</v>
      </c>
      <c r="T35" s="71">
        <f t="shared" si="2"/>
        <v>0</v>
      </c>
      <c r="U35" s="72" t="str">
        <f t="shared" si="3"/>
        <v>-</v>
      </c>
      <c r="V35" s="63" t="s">
        <v>29</v>
      </c>
      <c r="Y35" s="73"/>
      <c r="AB35" s="74"/>
    </row>
    <row r="36" spans="1:28" x14ac:dyDescent="0.3">
      <c r="A36" s="64" t="s">
        <v>50</v>
      </c>
      <c r="B36" s="65" t="s">
        <v>51</v>
      </c>
      <c r="C36" s="66" t="s">
        <v>28</v>
      </c>
      <c r="D36" s="76">
        <v>0</v>
      </c>
      <c r="E36" s="76">
        <v>0</v>
      </c>
      <c r="F36" s="68" t="s">
        <v>29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69" t="s">
        <v>29</v>
      </c>
      <c r="S36" s="70">
        <f t="shared" si="5"/>
        <v>0</v>
      </c>
      <c r="T36" s="71">
        <f t="shared" si="2"/>
        <v>0</v>
      </c>
      <c r="U36" s="72" t="str">
        <f t="shared" si="3"/>
        <v>-</v>
      </c>
      <c r="V36" s="63" t="s">
        <v>29</v>
      </c>
      <c r="Y36" s="73"/>
      <c r="AB36" s="74"/>
    </row>
    <row r="37" spans="1:28" ht="31.2" x14ac:dyDescent="0.3">
      <c r="A37" s="64" t="s">
        <v>52</v>
      </c>
      <c r="B37" s="65" t="s">
        <v>53</v>
      </c>
      <c r="C37" s="66" t="s">
        <v>28</v>
      </c>
      <c r="D37" s="76">
        <v>0</v>
      </c>
      <c r="E37" s="76">
        <v>0</v>
      </c>
      <c r="F37" s="68" t="s">
        <v>29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69" t="s">
        <v>29</v>
      </c>
      <c r="S37" s="70">
        <f t="shared" si="5"/>
        <v>0</v>
      </c>
      <c r="T37" s="71">
        <f t="shared" si="2"/>
        <v>0</v>
      </c>
      <c r="U37" s="72" t="str">
        <f t="shared" si="3"/>
        <v>-</v>
      </c>
      <c r="V37" s="63" t="s">
        <v>29</v>
      </c>
      <c r="Y37" s="73"/>
      <c r="AB37" s="74"/>
    </row>
    <row r="38" spans="1:28" x14ac:dyDescent="0.3">
      <c r="A38" s="64" t="s">
        <v>54</v>
      </c>
      <c r="B38" s="65" t="s">
        <v>55</v>
      </c>
      <c r="C38" s="66" t="s">
        <v>28</v>
      </c>
      <c r="D38" s="76">
        <v>0</v>
      </c>
      <c r="E38" s="76">
        <v>0</v>
      </c>
      <c r="F38" s="68" t="s">
        <v>29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69" t="s">
        <v>29</v>
      </c>
      <c r="S38" s="70">
        <f t="shared" si="5"/>
        <v>0</v>
      </c>
      <c r="T38" s="71">
        <f t="shared" si="2"/>
        <v>0</v>
      </c>
      <c r="U38" s="72" t="str">
        <f t="shared" si="3"/>
        <v>-</v>
      </c>
      <c r="V38" s="63" t="s">
        <v>29</v>
      </c>
      <c r="Y38" s="73"/>
      <c r="AB38" s="74"/>
    </row>
    <row r="39" spans="1:28" ht="31.2" x14ac:dyDescent="0.3">
      <c r="A39" s="64" t="s">
        <v>56</v>
      </c>
      <c r="B39" s="65" t="s">
        <v>41</v>
      </c>
      <c r="C39" s="66" t="s">
        <v>28</v>
      </c>
      <c r="D39" s="76">
        <v>0</v>
      </c>
      <c r="E39" s="76">
        <v>0</v>
      </c>
      <c r="F39" s="68" t="s">
        <v>29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69" t="s">
        <v>29</v>
      </c>
      <c r="S39" s="70">
        <f t="shared" si="5"/>
        <v>0</v>
      </c>
      <c r="T39" s="71">
        <f t="shared" si="2"/>
        <v>0</v>
      </c>
      <c r="U39" s="72" t="str">
        <f t="shared" si="3"/>
        <v>-</v>
      </c>
      <c r="V39" s="63" t="s">
        <v>29</v>
      </c>
      <c r="Y39" s="73"/>
      <c r="AB39" s="74"/>
    </row>
    <row r="40" spans="1:28" x14ac:dyDescent="0.3">
      <c r="A40" s="64" t="s">
        <v>57</v>
      </c>
      <c r="B40" s="65" t="s">
        <v>43</v>
      </c>
      <c r="C40" s="66" t="s">
        <v>28</v>
      </c>
      <c r="D40" s="76">
        <v>0</v>
      </c>
      <c r="E40" s="76">
        <v>0</v>
      </c>
      <c r="F40" s="68" t="s">
        <v>29</v>
      </c>
      <c r="G40" s="76">
        <v>0</v>
      </c>
      <c r="H40" s="76">
        <v>0</v>
      </c>
      <c r="I40" s="76">
        <v>0</v>
      </c>
      <c r="J40" s="76">
        <v>0</v>
      </c>
      <c r="K40" s="76">
        <v>0</v>
      </c>
      <c r="L40" s="76">
        <v>0</v>
      </c>
      <c r="M40" s="76">
        <v>0</v>
      </c>
      <c r="N40" s="76">
        <v>0</v>
      </c>
      <c r="O40" s="76">
        <v>0</v>
      </c>
      <c r="P40" s="76">
        <v>0</v>
      </c>
      <c r="Q40" s="76">
        <v>0</v>
      </c>
      <c r="R40" s="69" t="s">
        <v>29</v>
      </c>
      <c r="S40" s="70">
        <f t="shared" si="5"/>
        <v>0</v>
      </c>
      <c r="T40" s="71">
        <f t="shared" si="2"/>
        <v>0</v>
      </c>
      <c r="U40" s="72" t="str">
        <f t="shared" si="3"/>
        <v>-</v>
      </c>
      <c r="V40" s="63" t="s">
        <v>29</v>
      </c>
      <c r="Y40" s="73"/>
      <c r="AB40" s="74"/>
    </row>
    <row r="41" spans="1:28" ht="62.4" x14ac:dyDescent="0.3">
      <c r="A41" s="64" t="s">
        <v>58</v>
      </c>
      <c r="B41" s="65" t="s">
        <v>59</v>
      </c>
      <c r="C41" s="66" t="s">
        <v>28</v>
      </c>
      <c r="D41" s="76">
        <f>D260</f>
        <v>0</v>
      </c>
      <c r="E41" s="76">
        <f>E260</f>
        <v>0</v>
      </c>
      <c r="F41" s="68" t="s">
        <v>29</v>
      </c>
      <c r="G41" s="76">
        <f t="shared" ref="G41:Q42" si="12">G260</f>
        <v>251.73672375233721</v>
      </c>
      <c r="H41" s="76">
        <f t="shared" si="12"/>
        <v>36.783824324963661</v>
      </c>
      <c r="I41" s="76">
        <f t="shared" si="12"/>
        <v>0</v>
      </c>
      <c r="J41" s="76">
        <f t="shared" si="12"/>
        <v>0</v>
      </c>
      <c r="K41" s="76">
        <f t="shared" si="12"/>
        <v>0</v>
      </c>
      <c r="L41" s="76">
        <f t="shared" si="12"/>
        <v>0</v>
      </c>
      <c r="M41" s="76">
        <f t="shared" si="12"/>
        <v>0</v>
      </c>
      <c r="N41" s="76">
        <f t="shared" si="12"/>
        <v>36.783824324963661</v>
      </c>
      <c r="O41" s="76">
        <f t="shared" si="12"/>
        <v>0</v>
      </c>
      <c r="P41" s="76">
        <f t="shared" si="12"/>
        <v>0</v>
      </c>
      <c r="Q41" s="76">
        <f t="shared" si="12"/>
        <v>0</v>
      </c>
      <c r="R41" s="69" t="s">
        <v>29</v>
      </c>
      <c r="S41" s="70">
        <f t="shared" si="5"/>
        <v>251.73672375233721</v>
      </c>
      <c r="T41" s="71">
        <f t="shared" si="2"/>
        <v>-36.783824324963661</v>
      </c>
      <c r="U41" s="72">
        <f t="shared" si="3"/>
        <v>-1</v>
      </c>
      <c r="V41" s="63" t="s">
        <v>29</v>
      </c>
      <c r="Y41" s="73"/>
      <c r="AB41" s="74"/>
    </row>
    <row r="42" spans="1:28" x14ac:dyDescent="0.3">
      <c r="A42" s="64" t="s">
        <v>60</v>
      </c>
      <c r="B42" s="65" t="s">
        <v>49</v>
      </c>
      <c r="C42" s="66" t="s">
        <v>28</v>
      </c>
      <c r="D42" s="76">
        <f>D261</f>
        <v>0</v>
      </c>
      <c r="E42" s="76">
        <f>E261</f>
        <v>0</v>
      </c>
      <c r="F42" s="68" t="s">
        <v>29</v>
      </c>
      <c r="G42" s="76">
        <f t="shared" si="12"/>
        <v>0</v>
      </c>
      <c r="H42" s="76">
        <f t="shared" si="12"/>
        <v>0</v>
      </c>
      <c r="I42" s="76">
        <f t="shared" si="12"/>
        <v>0</v>
      </c>
      <c r="J42" s="76">
        <f t="shared" si="12"/>
        <v>0</v>
      </c>
      <c r="K42" s="76">
        <f t="shared" si="12"/>
        <v>0</v>
      </c>
      <c r="L42" s="76">
        <f t="shared" si="12"/>
        <v>0</v>
      </c>
      <c r="M42" s="76">
        <f t="shared" si="12"/>
        <v>0</v>
      </c>
      <c r="N42" s="76">
        <f t="shared" si="12"/>
        <v>0</v>
      </c>
      <c r="O42" s="76">
        <f t="shared" si="12"/>
        <v>0</v>
      </c>
      <c r="P42" s="76">
        <f t="shared" si="12"/>
        <v>0</v>
      </c>
      <c r="Q42" s="76">
        <f t="shared" si="12"/>
        <v>0</v>
      </c>
      <c r="R42" s="69" t="s">
        <v>29</v>
      </c>
      <c r="S42" s="70">
        <f t="shared" si="5"/>
        <v>0</v>
      </c>
      <c r="T42" s="71">
        <f t="shared" si="2"/>
        <v>0</v>
      </c>
      <c r="U42" s="72" t="str">
        <f t="shared" si="3"/>
        <v>-</v>
      </c>
      <c r="V42" s="63" t="s">
        <v>29</v>
      </c>
      <c r="Y42" s="73"/>
      <c r="AB42" s="74"/>
    </row>
    <row r="43" spans="1:28" ht="31.2" x14ac:dyDescent="0.3">
      <c r="A43" s="64" t="s">
        <v>61</v>
      </c>
      <c r="B43" s="65" t="s">
        <v>62</v>
      </c>
      <c r="C43" s="66" t="s">
        <v>28</v>
      </c>
      <c r="D43" s="76">
        <f>D267</f>
        <v>0</v>
      </c>
      <c r="E43" s="76">
        <f>E267</f>
        <v>0</v>
      </c>
      <c r="F43" s="68" t="s">
        <v>29</v>
      </c>
      <c r="G43" s="76">
        <f t="shared" ref="G43:Q43" si="13">G267</f>
        <v>0</v>
      </c>
      <c r="H43" s="76">
        <f t="shared" si="13"/>
        <v>0</v>
      </c>
      <c r="I43" s="76">
        <f t="shared" si="13"/>
        <v>0</v>
      </c>
      <c r="J43" s="76">
        <f t="shared" si="13"/>
        <v>0</v>
      </c>
      <c r="K43" s="76">
        <f t="shared" si="13"/>
        <v>0</v>
      </c>
      <c r="L43" s="76">
        <f t="shared" si="13"/>
        <v>0</v>
      </c>
      <c r="M43" s="76">
        <f t="shared" si="13"/>
        <v>0</v>
      </c>
      <c r="N43" s="76">
        <f t="shared" si="13"/>
        <v>0</v>
      </c>
      <c r="O43" s="76">
        <f t="shared" si="13"/>
        <v>0</v>
      </c>
      <c r="P43" s="76">
        <f t="shared" si="13"/>
        <v>0</v>
      </c>
      <c r="Q43" s="76">
        <f t="shared" si="13"/>
        <v>0</v>
      </c>
      <c r="R43" s="69" t="s">
        <v>29</v>
      </c>
      <c r="S43" s="70">
        <f t="shared" si="5"/>
        <v>0</v>
      </c>
      <c r="T43" s="71">
        <f t="shared" si="2"/>
        <v>0</v>
      </c>
      <c r="U43" s="72" t="str">
        <f t="shared" si="3"/>
        <v>-</v>
      </c>
      <c r="V43" s="63" t="s">
        <v>29</v>
      </c>
      <c r="Y43" s="73"/>
      <c r="AB43" s="74"/>
    </row>
    <row r="44" spans="1:28" x14ac:dyDescent="0.3">
      <c r="A44" s="64" t="s">
        <v>63</v>
      </c>
      <c r="B44" s="65" t="s">
        <v>64</v>
      </c>
      <c r="C44" s="66" t="s">
        <v>28</v>
      </c>
      <c r="D44" s="76">
        <f>D274</f>
        <v>0</v>
      </c>
      <c r="E44" s="76">
        <f>E274</f>
        <v>0</v>
      </c>
      <c r="F44" s="68" t="s">
        <v>29</v>
      </c>
      <c r="G44" s="76">
        <f t="shared" ref="G44:Q44" si="14">G274</f>
        <v>0</v>
      </c>
      <c r="H44" s="76">
        <f t="shared" si="14"/>
        <v>0</v>
      </c>
      <c r="I44" s="76">
        <f t="shared" si="14"/>
        <v>0</v>
      </c>
      <c r="J44" s="76">
        <f t="shared" si="14"/>
        <v>0</v>
      </c>
      <c r="K44" s="76">
        <f t="shared" si="14"/>
        <v>0</v>
      </c>
      <c r="L44" s="76">
        <f t="shared" si="14"/>
        <v>0</v>
      </c>
      <c r="M44" s="76">
        <f t="shared" si="14"/>
        <v>0</v>
      </c>
      <c r="N44" s="76">
        <f t="shared" si="14"/>
        <v>0</v>
      </c>
      <c r="O44" s="76">
        <f t="shared" si="14"/>
        <v>0</v>
      </c>
      <c r="P44" s="76">
        <f t="shared" si="14"/>
        <v>0</v>
      </c>
      <c r="Q44" s="76">
        <f t="shared" si="14"/>
        <v>0</v>
      </c>
      <c r="R44" s="69" t="s">
        <v>29</v>
      </c>
      <c r="S44" s="70">
        <f t="shared" si="5"/>
        <v>0</v>
      </c>
      <c r="T44" s="71">
        <f t="shared" si="2"/>
        <v>0</v>
      </c>
      <c r="U44" s="72" t="str">
        <f t="shared" si="3"/>
        <v>-</v>
      </c>
      <c r="V44" s="63" t="s">
        <v>29</v>
      </c>
      <c r="Y44" s="73"/>
      <c r="AB44" s="74"/>
    </row>
    <row r="45" spans="1:28" ht="31.2" x14ac:dyDescent="0.3">
      <c r="A45" s="64" t="s">
        <v>65</v>
      </c>
      <c r="B45" s="65" t="s">
        <v>41</v>
      </c>
      <c r="C45" s="66" t="s">
        <v>28</v>
      </c>
      <c r="D45" s="76">
        <f>D281</f>
        <v>0</v>
      </c>
      <c r="E45" s="76">
        <f>E281</f>
        <v>0</v>
      </c>
      <c r="F45" s="68" t="s">
        <v>29</v>
      </c>
      <c r="G45" s="76">
        <f t="shared" ref="G45:Q46" si="15">G281</f>
        <v>0</v>
      </c>
      <c r="H45" s="76">
        <f t="shared" si="15"/>
        <v>0</v>
      </c>
      <c r="I45" s="76">
        <f t="shared" si="15"/>
        <v>0</v>
      </c>
      <c r="J45" s="76">
        <f t="shared" si="15"/>
        <v>0</v>
      </c>
      <c r="K45" s="76">
        <f t="shared" si="15"/>
        <v>0</v>
      </c>
      <c r="L45" s="76">
        <f t="shared" si="15"/>
        <v>0</v>
      </c>
      <c r="M45" s="76">
        <f t="shared" si="15"/>
        <v>0</v>
      </c>
      <c r="N45" s="76">
        <f t="shared" si="15"/>
        <v>0</v>
      </c>
      <c r="O45" s="76">
        <f t="shared" si="15"/>
        <v>0</v>
      </c>
      <c r="P45" s="76">
        <f t="shared" si="15"/>
        <v>0</v>
      </c>
      <c r="Q45" s="76">
        <f t="shared" si="15"/>
        <v>0</v>
      </c>
      <c r="R45" s="69" t="s">
        <v>29</v>
      </c>
      <c r="S45" s="70">
        <f t="shared" si="5"/>
        <v>0</v>
      </c>
      <c r="T45" s="71">
        <f t="shared" si="2"/>
        <v>0</v>
      </c>
      <c r="U45" s="72" t="str">
        <f t="shared" si="3"/>
        <v>-</v>
      </c>
      <c r="V45" s="63" t="s">
        <v>29</v>
      </c>
      <c r="Y45" s="73"/>
      <c r="AB45" s="74"/>
    </row>
    <row r="46" spans="1:28" x14ac:dyDescent="0.3">
      <c r="A46" s="64" t="s">
        <v>66</v>
      </c>
      <c r="B46" s="65" t="s">
        <v>43</v>
      </c>
      <c r="C46" s="66" t="s">
        <v>28</v>
      </c>
      <c r="D46" s="76">
        <f>D282</f>
        <v>0</v>
      </c>
      <c r="E46" s="76">
        <f>E282</f>
        <v>0</v>
      </c>
      <c r="F46" s="68" t="s">
        <v>29</v>
      </c>
      <c r="G46" s="76">
        <f t="shared" si="15"/>
        <v>251.73672375233721</v>
      </c>
      <c r="H46" s="76">
        <f t="shared" si="15"/>
        <v>36.783824324963661</v>
      </c>
      <c r="I46" s="76">
        <f t="shared" si="15"/>
        <v>0</v>
      </c>
      <c r="J46" s="76">
        <f t="shared" si="15"/>
        <v>0</v>
      </c>
      <c r="K46" s="76">
        <f t="shared" si="15"/>
        <v>0</v>
      </c>
      <c r="L46" s="76">
        <f t="shared" si="15"/>
        <v>0</v>
      </c>
      <c r="M46" s="76">
        <f t="shared" si="15"/>
        <v>0</v>
      </c>
      <c r="N46" s="76">
        <f t="shared" si="15"/>
        <v>36.783824324963661</v>
      </c>
      <c r="O46" s="76">
        <f t="shared" si="15"/>
        <v>0</v>
      </c>
      <c r="P46" s="76">
        <f t="shared" si="15"/>
        <v>0</v>
      </c>
      <c r="Q46" s="76">
        <f t="shared" si="15"/>
        <v>0</v>
      </c>
      <c r="R46" s="69" t="s">
        <v>29</v>
      </c>
      <c r="S46" s="70">
        <f t="shared" si="5"/>
        <v>251.73672375233721</v>
      </c>
      <c r="T46" s="71">
        <f t="shared" si="2"/>
        <v>-36.783824324963661</v>
      </c>
      <c r="U46" s="72">
        <f t="shared" si="3"/>
        <v>-1</v>
      </c>
      <c r="V46" s="63" t="s">
        <v>29</v>
      </c>
      <c r="Y46" s="73"/>
      <c r="AB46" s="74"/>
    </row>
    <row r="47" spans="1:28" x14ac:dyDescent="0.3">
      <c r="A47" s="64" t="s">
        <v>67</v>
      </c>
      <c r="B47" s="65" t="s">
        <v>68</v>
      </c>
      <c r="C47" s="66" t="s">
        <v>28</v>
      </c>
      <c r="D47" s="76">
        <v>0</v>
      </c>
      <c r="E47" s="76">
        <v>0</v>
      </c>
      <c r="F47" s="68" t="s">
        <v>29</v>
      </c>
      <c r="G47" s="76">
        <v>0</v>
      </c>
      <c r="H47" s="76">
        <v>0</v>
      </c>
      <c r="I47" s="76">
        <v>0</v>
      </c>
      <c r="J47" s="76">
        <v>0</v>
      </c>
      <c r="K47" s="76">
        <v>0</v>
      </c>
      <c r="L47" s="76">
        <v>0</v>
      </c>
      <c r="M47" s="76">
        <v>0</v>
      </c>
      <c r="N47" s="76">
        <v>0</v>
      </c>
      <c r="O47" s="76">
        <v>0</v>
      </c>
      <c r="P47" s="76">
        <v>0</v>
      </c>
      <c r="Q47" s="76">
        <v>0</v>
      </c>
      <c r="R47" s="69" t="s">
        <v>29</v>
      </c>
      <c r="S47" s="70">
        <f t="shared" si="5"/>
        <v>0</v>
      </c>
      <c r="T47" s="71">
        <f t="shared" si="2"/>
        <v>0</v>
      </c>
      <c r="U47" s="72" t="str">
        <f t="shared" si="3"/>
        <v>-</v>
      </c>
      <c r="V47" s="63" t="s">
        <v>29</v>
      </c>
      <c r="Y47" s="73"/>
      <c r="AB47" s="74"/>
    </row>
    <row r="48" spans="1:28" x14ac:dyDescent="0.3">
      <c r="A48" s="64" t="s">
        <v>69</v>
      </c>
      <c r="B48" s="65" t="s">
        <v>70</v>
      </c>
      <c r="C48" s="66" t="s">
        <v>28</v>
      </c>
      <c r="D48" s="76">
        <f>SUM(D49,D221,D260,D286)</f>
        <v>1188.3686711864407</v>
      </c>
      <c r="E48" s="76">
        <f>SUM(E49,E221,E260,E286)</f>
        <v>4762.8477609028168</v>
      </c>
      <c r="F48" s="68" t="s">
        <v>29</v>
      </c>
      <c r="G48" s="76">
        <f t="shared" ref="G48:Q48" si="16">SUM(G49,G221,G260,G286)</f>
        <v>8350.0793860240283</v>
      </c>
      <c r="H48" s="76">
        <f t="shared" si="16"/>
        <v>7287.9116630170756</v>
      </c>
      <c r="I48" s="76">
        <f t="shared" si="16"/>
        <v>605.96345255000006</v>
      </c>
      <c r="J48" s="76">
        <f t="shared" si="16"/>
        <v>457.4</v>
      </c>
      <c r="K48" s="76">
        <f t="shared" si="16"/>
        <v>77.123455160000006</v>
      </c>
      <c r="L48" s="76">
        <f t="shared" si="16"/>
        <v>1398.5</v>
      </c>
      <c r="M48" s="76">
        <f t="shared" si="16"/>
        <v>304.15435272000002</v>
      </c>
      <c r="N48" s="76">
        <f t="shared" si="16"/>
        <v>1496.3844160049637</v>
      </c>
      <c r="O48" s="76">
        <f t="shared" si="16"/>
        <v>224.68564466999999</v>
      </c>
      <c r="P48" s="76">
        <f t="shared" si="16"/>
        <v>3935.6272470121125</v>
      </c>
      <c r="Q48" s="76">
        <f t="shared" si="16"/>
        <v>0</v>
      </c>
      <c r="R48" s="69" t="s">
        <v>29</v>
      </c>
      <c r="S48" s="70">
        <f t="shared" si="5"/>
        <v>7744.1159334740278</v>
      </c>
      <c r="T48" s="71">
        <f t="shared" si="2"/>
        <v>-2746.3209634549635</v>
      </c>
      <c r="U48" s="72">
        <f t="shared" si="3"/>
        <v>-0.81923865121440131</v>
      </c>
      <c r="V48" s="63" t="s">
        <v>29</v>
      </c>
      <c r="W48" s="1"/>
      <c r="Y48" s="73"/>
      <c r="AB48" s="74"/>
    </row>
    <row r="49" spans="1:28" ht="62.4" x14ac:dyDescent="0.3">
      <c r="A49" s="64" t="s">
        <v>71</v>
      </c>
      <c r="B49" s="65" t="s">
        <v>72</v>
      </c>
      <c r="C49" s="66" t="s">
        <v>28</v>
      </c>
      <c r="D49" s="76">
        <f>D50+D83+D108+D111+D128+D129</f>
        <v>1188.3686711864407</v>
      </c>
      <c r="E49" s="76">
        <f>E50+E83+E108+E111+E128+E129</f>
        <v>4762.8477609028168</v>
      </c>
      <c r="F49" s="68" t="s">
        <v>29</v>
      </c>
      <c r="G49" s="76">
        <f t="shared" ref="G49:Q49" si="17">G50+G83+G108+G111+G128+G129</f>
        <v>8098.3426622716916</v>
      </c>
      <c r="H49" s="76">
        <f t="shared" si="17"/>
        <v>7251.1278386921122</v>
      </c>
      <c r="I49" s="76">
        <f t="shared" si="17"/>
        <v>605.96345255000006</v>
      </c>
      <c r="J49" s="76">
        <f t="shared" si="17"/>
        <v>457.4</v>
      </c>
      <c r="K49" s="76">
        <f t="shared" si="17"/>
        <v>77.123455160000006</v>
      </c>
      <c r="L49" s="76">
        <f t="shared" si="17"/>
        <v>1398.5</v>
      </c>
      <c r="M49" s="76">
        <f t="shared" si="17"/>
        <v>304.15435272000002</v>
      </c>
      <c r="N49" s="76">
        <f t="shared" si="17"/>
        <v>1459.60059168</v>
      </c>
      <c r="O49" s="76">
        <f t="shared" si="17"/>
        <v>224.68564466999999</v>
      </c>
      <c r="P49" s="76">
        <f t="shared" si="17"/>
        <v>3935.6272470121125</v>
      </c>
      <c r="Q49" s="76">
        <f t="shared" si="17"/>
        <v>0</v>
      </c>
      <c r="R49" s="69" t="s">
        <v>29</v>
      </c>
      <c r="S49" s="70">
        <f t="shared" si="5"/>
        <v>7492.379209721692</v>
      </c>
      <c r="T49" s="71">
        <f t="shared" si="2"/>
        <v>-2709.53713913</v>
      </c>
      <c r="U49" s="72">
        <f t="shared" si="3"/>
        <v>-0.81723319426616303</v>
      </c>
      <c r="V49" s="63" t="s">
        <v>29</v>
      </c>
      <c r="W49" s="1"/>
      <c r="Y49" s="73"/>
      <c r="AB49" s="74"/>
    </row>
    <row r="50" spans="1:28" x14ac:dyDescent="0.3">
      <c r="A50" s="64" t="s">
        <v>73</v>
      </c>
      <c r="B50" s="65" t="s">
        <v>74</v>
      </c>
      <c r="C50" s="66" t="s">
        <v>28</v>
      </c>
      <c r="D50" s="76">
        <f>D51+D63+D66+D75</f>
        <v>196.34014025423733</v>
      </c>
      <c r="E50" s="76">
        <f>E51+E63+E66+E75</f>
        <v>938.15931475407774</v>
      </c>
      <c r="F50" s="68" t="s">
        <v>29</v>
      </c>
      <c r="G50" s="76">
        <f t="shared" ref="G50:Q50" si="18">G51+G63+G66+G75</f>
        <v>3039.8286877042738</v>
      </c>
      <c r="H50" s="76">
        <f t="shared" si="18"/>
        <v>2617.576481982067</v>
      </c>
      <c r="I50" s="76">
        <f t="shared" si="18"/>
        <v>215.58424355</v>
      </c>
      <c r="J50" s="76">
        <f t="shared" si="18"/>
        <v>148.4</v>
      </c>
      <c r="K50" s="76">
        <f t="shared" si="18"/>
        <v>72.863894930000001</v>
      </c>
      <c r="L50" s="76">
        <f t="shared" si="18"/>
        <v>696.5</v>
      </c>
      <c r="M50" s="76">
        <f t="shared" si="18"/>
        <v>97.516552720000007</v>
      </c>
      <c r="N50" s="76">
        <f t="shared" si="18"/>
        <v>864.13</v>
      </c>
      <c r="O50" s="76">
        <f t="shared" si="18"/>
        <v>45.203795900000003</v>
      </c>
      <c r="P50" s="76">
        <f t="shared" si="18"/>
        <v>908.54648198206712</v>
      </c>
      <c r="Q50" s="76">
        <f t="shared" si="18"/>
        <v>0</v>
      </c>
      <c r="R50" s="69" t="s">
        <v>29</v>
      </c>
      <c r="S50" s="70">
        <f t="shared" si="5"/>
        <v>2824.2444441542739</v>
      </c>
      <c r="T50" s="71">
        <f t="shared" si="2"/>
        <v>-1493.4457564499999</v>
      </c>
      <c r="U50" s="72">
        <f t="shared" si="3"/>
        <v>-0.87385578746423398</v>
      </c>
      <c r="V50" s="63" t="s">
        <v>29</v>
      </c>
      <c r="W50" s="1"/>
      <c r="Y50" s="73"/>
      <c r="AB50" s="74"/>
    </row>
    <row r="51" spans="1:28" ht="31.2" x14ac:dyDescent="0.3">
      <c r="A51" s="64" t="s">
        <v>75</v>
      </c>
      <c r="B51" s="65" t="s">
        <v>76</v>
      </c>
      <c r="C51" s="66" t="s">
        <v>28</v>
      </c>
      <c r="D51" s="76">
        <f>SUM(D52,D53,D54)</f>
        <v>194.42723692090399</v>
      </c>
      <c r="E51" s="76">
        <f>SUM(E52,E53,E54)</f>
        <v>905.76260480407768</v>
      </c>
      <c r="F51" s="68" t="s">
        <v>29</v>
      </c>
      <c r="G51" s="76">
        <f t="shared" ref="G51:Q51" si="19">SUM(G52,G53,G54)</f>
        <v>2385.5391666707019</v>
      </c>
      <c r="H51" s="76">
        <f t="shared" si="19"/>
        <v>2092.2669010113018</v>
      </c>
      <c r="I51" s="76">
        <f t="shared" si="19"/>
        <v>207.40869236999998</v>
      </c>
      <c r="J51" s="76">
        <f t="shared" si="19"/>
        <v>148.4</v>
      </c>
      <c r="K51" s="76">
        <f t="shared" si="19"/>
        <v>72.863894930000001</v>
      </c>
      <c r="L51" s="76">
        <f t="shared" si="19"/>
        <v>543.5</v>
      </c>
      <c r="M51" s="76">
        <f t="shared" si="19"/>
        <v>89.974767540000002</v>
      </c>
      <c r="N51" s="76">
        <f t="shared" si="19"/>
        <v>680.13</v>
      </c>
      <c r="O51" s="76">
        <f t="shared" si="19"/>
        <v>44.570029900000002</v>
      </c>
      <c r="P51" s="76">
        <f t="shared" si="19"/>
        <v>720.23690101130182</v>
      </c>
      <c r="Q51" s="76">
        <f t="shared" si="19"/>
        <v>0</v>
      </c>
      <c r="R51" s="69" t="s">
        <v>29</v>
      </c>
      <c r="S51" s="70">
        <f t="shared" si="5"/>
        <v>2178.1304743007017</v>
      </c>
      <c r="T51" s="71">
        <f t="shared" si="2"/>
        <v>-1164.62130763</v>
      </c>
      <c r="U51" s="72">
        <f t="shared" si="3"/>
        <v>-0.84883078914455223</v>
      </c>
      <c r="V51" s="63" t="s">
        <v>29</v>
      </c>
      <c r="W51" s="1"/>
      <c r="Y51" s="73"/>
      <c r="AB51" s="74"/>
    </row>
    <row r="52" spans="1:28" ht="46.8" x14ac:dyDescent="0.3">
      <c r="A52" s="63" t="str">
        <f>'[1]Формат ИПР'!A36</f>
        <v>1.1.1.1.1</v>
      </c>
      <c r="B52" s="65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63" t="str">
        <f>'[1]Формат ИПР'!C36</f>
        <v>1.1.1.1.1</v>
      </c>
      <c r="D52" s="68">
        <f>'[1]Формат ИПР'!LO36</f>
        <v>0</v>
      </c>
      <c r="E52" s="68">
        <f>'[1]Формат ИПР'!AT36</f>
        <v>49.803495014427774</v>
      </c>
      <c r="F52" s="68" t="s">
        <v>29</v>
      </c>
      <c r="G52" s="68">
        <f>'[1]Формат ИПР'!AU36</f>
        <v>131</v>
      </c>
      <c r="H52" s="70">
        <f t="shared" ref="H52:H53" si="20">IF(J52="нд","нд",(J52+L52+N52+P52))</f>
        <v>17</v>
      </c>
      <c r="I52" s="68">
        <f>K52+M52+O52+Q52</f>
        <v>35.44102067</v>
      </c>
      <c r="J52" s="68">
        <f>'[1]Формат ИПР'!AY36</f>
        <v>0</v>
      </c>
      <c r="K52" s="68">
        <f>'[1]Формат ИПР'!AZ36</f>
        <v>1.98211077</v>
      </c>
      <c r="L52" s="68">
        <f>'[1]Формат ИПР'!BA36</f>
        <v>2</v>
      </c>
      <c r="M52" s="68">
        <f>'[1]Формат ИПР'!BB36</f>
        <v>26.223321380000002</v>
      </c>
      <c r="N52" s="68">
        <f>'[1]Формат ИПР'!BC36</f>
        <v>2</v>
      </c>
      <c r="O52" s="68">
        <f>'[1]Формат ИПР'!BD36</f>
        <v>7.2355885200000003</v>
      </c>
      <c r="P52" s="68">
        <f>'[1]Формат ИПР'!BE36</f>
        <v>13</v>
      </c>
      <c r="Q52" s="68">
        <f>'[1]Формат ИПР'!BF36</f>
        <v>0</v>
      </c>
      <c r="R52" s="69" t="s">
        <v>29</v>
      </c>
      <c r="S52" s="70">
        <f t="shared" si="5"/>
        <v>95.55897933</v>
      </c>
      <c r="T52" s="71">
        <f t="shared" si="2"/>
        <v>31.44102067</v>
      </c>
      <c r="U52" s="72">
        <f t="shared" si="3"/>
        <v>7.8602551675000001</v>
      </c>
      <c r="V52" s="66" t="str">
        <f>'[1]Формат ИПР'!BJ36</f>
        <v xml:space="preserve">Исполнение обязательств по договору ТП </v>
      </c>
      <c r="W52" s="1"/>
      <c r="Y52" s="73"/>
      <c r="AB52" s="74"/>
    </row>
    <row r="53" spans="1:28" ht="46.8" x14ac:dyDescent="0.3">
      <c r="A53" s="63" t="str">
        <f>'[1]Формат ИПР'!A39</f>
        <v>1.1.1.1.2</v>
      </c>
      <c r="B53" s="65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63" t="str">
        <f>'[1]Формат ИПР'!C39</f>
        <v>1.1.1.1.2</v>
      </c>
      <c r="D53" s="68">
        <f>'[1]Формат ИПР'!LO39</f>
        <v>0</v>
      </c>
      <c r="E53" s="68">
        <f>'[1]Формат ИПР'!AT39</f>
        <v>15.846781469650001</v>
      </c>
      <c r="F53" s="68" t="s">
        <v>29</v>
      </c>
      <c r="G53" s="68">
        <f>'[1]Формат ИПР'!AU39</f>
        <v>95.000000000000014</v>
      </c>
      <c r="H53" s="70">
        <f t="shared" si="20"/>
        <v>11</v>
      </c>
      <c r="I53" s="68">
        <f>K53+M53+O53+Q53</f>
        <v>0.70418177999999998</v>
      </c>
      <c r="J53" s="68">
        <f>'[1]Формат ИПР'!AY39</f>
        <v>0</v>
      </c>
      <c r="K53" s="68">
        <f>'[1]Формат ИПР'!AZ39</f>
        <v>0</v>
      </c>
      <c r="L53" s="68">
        <f>'[1]Формат ИПР'!BA39</f>
        <v>0</v>
      </c>
      <c r="M53" s="68">
        <f>'[1]Формат ИПР'!BB39</f>
        <v>0.68386771999999996</v>
      </c>
      <c r="N53" s="68">
        <f>'[1]Формат ИПР'!BC39</f>
        <v>1.5</v>
      </c>
      <c r="O53" s="68">
        <f>'[1]Формат ИПР'!BD39</f>
        <v>2.0314059999999998E-2</v>
      </c>
      <c r="P53" s="68">
        <f>'[1]Формат ИПР'!BE39</f>
        <v>9.5</v>
      </c>
      <c r="Q53" s="68">
        <f>'[1]Формат ИПР'!BF39</f>
        <v>0</v>
      </c>
      <c r="R53" s="69" t="s">
        <v>29</v>
      </c>
      <c r="S53" s="70">
        <f t="shared" si="5"/>
        <v>94.295818220000015</v>
      </c>
      <c r="T53" s="71">
        <f t="shared" si="2"/>
        <v>-0.79581822000000002</v>
      </c>
      <c r="U53" s="72">
        <f t="shared" si="3"/>
        <v>-0.53054548000000001</v>
      </c>
      <c r="V53" s="66" t="str">
        <f>'[1]Формат ИПР'!BJ39</f>
        <v>Отклонение по финансированию обусловлено отсутствием заявок ТП и заключенных договоров в отчетном периоде.</v>
      </c>
      <c r="W53" s="1"/>
      <c r="Y53" s="73"/>
      <c r="AB53" s="74"/>
    </row>
    <row r="54" spans="1:28" ht="46.8" x14ac:dyDescent="0.3">
      <c r="A54" s="64" t="s">
        <v>77</v>
      </c>
      <c r="B54" s="65" t="s">
        <v>78</v>
      </c>
      <c r="C54" s="66" t="s">
        <v>28</v>
      </c>
      <c r="D54" s="76">
        <f t="shared" ref="D54:Q54" si="21">SUM(D55:D62)</f>
        <v>194.42723692090399</v>
      </c>
      <c r="E54" s="76">
        <f t="shared" si="21"/>
        <v>840.11232831999996</v>
      </c>
      <c r="F54" s="76">
        <f t="shared" si="21"/>
        <v>0</v>
      </c>
      <c r="G54" s="76">
        <f t="shared" si="21"/>
        <v>2159.5391666707019</v>
      </c>
      <c r="H54" s="76">
        <f t="shared" si="21"/>
        <v>2064.2669010113018</v>
      </c>
      <c r="I54" s="76">
        <f t="shared" si="21"/>
        <v>171.26348991999998</v>
      </c>
      <c r="J54" s="76">
        <f t="shared" si="21"/>
        <v>148.4</v>
      </c>
      <c r="K54" s="76">
        <f t="shared" si="21"/>
        <v>70.881784159999995</v>
      </c>
      <c r="L54" s="76">
        <f t="shared" si="21"/>
        <v>541.5</v>
      </c>
      <c r="M54" s="76">
        <f t="shared" si="21"/>
        <v>63.067578439999998</v>
      </c>
      <c r="N54" s="76">
        <f t="shared" si="21"/>
        <v>676.63</v>
      </c>
      <c r="O54" s="76">
        <f t="shared" si="21"/>
        <v>37.314127320000004</v>
      </c>
      <c r="P54" s="76">
        <f t="shared" si="21"/>
        <v>697.73690101130182</v>
      </c>
      <c r="Q54" s="76">
        <f t="shared" si="21"/>
        <v>0</v>
      </c>
      <c r="R54" s="69" t="s">
        <v>29</v>
      </c>
      <c r="S54" s="70">
        <f t="shared" si="5"/>
        <v>1988.2756767507019</v>
      </c>
      <c r="T54" s="71">
        <f t="shared" si="2"/>
        <v>-1195.26651008</v>
      </c>
      <c r="U54" s="72">
        <f t="shared" si="3"/>
        <v>-0.8746727185499038</v>
      </c>
      <c r="V54" s="63" t="s">
        <v>29</v>
      </c>
      <c r="W54" s="1"/>
      <c r="Y54" s="73"/>
      <c r="AB54" s="74"/>
    </row>
    <row r="55" spans="1:28" ht="202.8" x14ac:dyDescent="0.3">
      <c r="A55" s="63" t="str">
        <f>'[1]Формат ИПР'!A43</f>
        <v>1.1.1.1.3</v>
      </c>
      <c r="B55" s="65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63" t="str">
        <f>'[1]Формат ИПР'!C43</f>
        <v>I_Che146</v>
      </c>
      <c r="D55" s="68">
        <f>'[1]Формат ИПР'!LO43</f>
        <v>159.0355652542373</v>
      </c>
      <c r="E55" s="68">
        <f>'[1]Формат ИПР'!AT43</f>
        <v>729.72285113999999</v>
      </c>
      <c r="F55" s="68" t="s">
        <v>29</v>
      </c>
      <c r="G55" s="68">
        <f>'[1]Формат ИПР'!AU43</f>
        <v>265.31562570070207</v>
      </c>
      <c r="H55" s="70">
        <f t="shared" ref="H55:H62" si="22">IF(J55="нд","нд",(J55+L55+N55+P55))</f>
        <v>182.31562570070201</v>
      </c>
      <c r="I55" s="68">
        <f t="shared" ref="I55:I62" si="23">K55+M55+O55+Q55</f>
        <v>0</v>
      </c>
      <c r="J55" s="68">
        <f>'[1]Формат ИПР'!AY43</f>
        <v>0</v>
      </c>
      <c r="K55" s="68">
        <f>'[1]Формат ИПР'!AZ43</f>
        <v>0</v>
      </c>
      <c r="L55" s="68">
        <f>'[1]Формат ИПР'!BA43</f>
        <v>20</v>
      </c>
      <c r="M55" s="68">
        <f>'[1]Формат ИПР'!BB43</f>
        <v>0</v>
      </c>
      <c r="N55" s="68">
        <f>'[1]Формат ИПР'!BC43</f>
        <v>60</v>
      </c>
      <c r="O55" s="68">
        <f>'[1]Формат ИПР'!BD43</f>
        <v>0</v>
      </c>
      <c r="P55" s="68">
        <f>'[1]Формат ИПР'!BE43</f>
        <v>102.31562570070201</v>
      </c>
      <c r="Q55" s="68">
        <f>'[1]Формат ИПР'!BF43</f>
        <v>0</v>
      </c>
      <c r="R55" s="69" t="s">
        <v>29</v>
      </c>
      <c r="S55" s="70">
        <f t="shared" si="5"/>
        <v>265.31562570070207</v>
      </c>
      <c r="T55" s="71">
        <f t="shared" si="2"/>
        <v>-80</v>
      </c>
      <c r="U55" s="72">
        <f t="shared" si="3"/>
        <v>-1</v>
      </c>
      <c r="V55" s="66" t="str">
        <f>'[1]Формат ИПР'!BJ43</f>
        <v>Отклонение обусловлено необходимостью корректировки ПСД в связи с удорожанием основных материалов и заключения доп соглашения</v>
      </c>
      <c r="W55" s="1"/>
      <c r="Y55" s="77"/>
      <c r="Z55" s="78"/>
      <c r="AB55" s="74"/>
    </row>
    <row r="56" spans="1:28" ht="78" x14ac:dyDescent="0.3">
      <c r="A56" s="63" t="str">
        <f>'[1]Формат ИПР'!A44</f>
        <v>1.1.1.1.3</v>
      </c>
      <c r="B56" s="65" t="str">
        <f>'[1]Формат ИПР'!B44</f>
        <v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63" t="str">
        <f>'[1]Формат ИПР'!C44</f>
        <v>M_Che442</v>
      </c>
      <c r="D56" s="68" t="str">
        <f>'[1]Формат ИПР'!LO44</f>
        <v>нд</v>
      </c>
      <c r="E56" s="68">
        <f>'[1]Формат ИПР'!AT44</f>
        <v>101.2017343</v>
      </c>
      <c r="F56" s="68" t="s">
        <v>29</v>
      </c>
      <c r="G56" s="68">
        <f>'[1]Формат ИПР'!AU44</f>
        <v>1620.67097635</v>
      </c>
      <c r="H56" s="70">
        <f t="shared" si="22"/>
        <v>1608.3987106906</v>
      </c>
      <c r="I56" s="68">
        <f t="shared" si="23"/>
        <v>0</v>
      </c>
      <c r="J56" s="68">
        <f>'[1]Формат ИПР'!AY44</f>
        <v>118.4</v>
      </c>
      <c r="K56" s="68">
        <f>'[1]Формат ИПР'!AZ44</f>
        <v>0</v>
      </c>
      <c r="L56" s="68">
        <f>'[1]Формат ИПР'!BA44</f>
        <v>440</v>
      </c>
      <c r="M56" s="68">
        <f>'[1]Формат ИПР'!BB44</f>
        <v>0</v>
      </c>
      <c r="N56" s="68">
        <f>'[1]Формат ИПР'!BC44</f>
        <v>500</v>
      </c>
      <c r="O56" s="68">
        <f>'[1]Формат ИПР'!BD44</f>
        <v>0</v>
      </c>
      <c r="P56" s="68">
        <f>'[1]Формат ИПР'!BE44</f>
        <v>549.99871069059986</v>
      </c>
      <c r="Q56" s="68">
        <f>'[1]Формат ИПР'!BF44</f>
        <v>0</v>
      </c>
      <c r="R56" s="69" t="s">
        <v>29</v>
      </c>
      <c r="S56" s="70">
        <f t="shared" si="5"/>
        <v>1620.67097635</v>
      </c>
      <c r="T56" s="71">
        <f t="shared" si="2"/>
        <v>-1058.4000000000001</v>
      </c>
      <c r="U56" s="72">
        <f t="shared" si="3"/>
        <v>-1</v>
      </c>
      <c r="V56" s="66" t="str">
        <f>'[1]Формат ИПР'!BJ44</f>
        <v>Отклонение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</v>
      </c>
      <c r="W56" s="1"/>
      <c r="Y56" s="77"/>
      <c r="Z56" s="78"/>
      <c r="AB56" s="74"/>
    </row>
    <row r="57" spans="1:28" ht="93.6" x14ac:dyDescent="0.3">
      <c r="A57" s="63" t="str">
        <f>'[1]Формат ИПР'!A45</f>
        <v>1.1.1.1.3</v>
      </c>
      <c r="B57" s="65" t="str">
        <f>'[1]Формат ИПР'!B45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v>
      </c>
      <c r="C57" s="63" t="str">
        <f>'[1]Формат ИПР'!C45</f>
        <v>M_Che424</v>
      </c>
      <c r="D57" s="68">
        <f>'[1]Формат ИПР'!LO45</f>
        <v>2.6904233333333334</v>
      </c>
      <c r="E57" s="68">
        <f>'[1]Формат ИПР'!AT45</f>
        <v>2.0586428799999998</v>
      </c>
      <c r="F57" s="68" t="s">
        <v>29</v>
      </c>
      <c r="G57" s="68">
        <f>'[1]Формат ИПР'!AU45</f>
        <v>23.909868786666667</v>
      </c>
      <c r="H57" s="70">
        <f t="shared" si="22"/>
        <v>23.909868786666667</v>
      </c>
      <c r="I57" s="68">
        <f t="shared" si="23"/>
        <v>0</v>
      </c>
      <c r="J57" s="68">
        <f>'[1]Формат ИПР'!AY45</f>
        <v>0</v>
      </c>
      <c r="K57" s="68">
        <f>'[1]Формат ИПР'!AZ45</f>
        <v>0</v>
      </c>
      <c r="L57" s="68">
        <f>'[1]Формат ИПР'!BA45</f>
        <v>8</v>
      </c>
      <c r="M57" s="68">
        <f>'[1]Формат ИПР'!BB45</f>
        <v>0</v>
      </c>
      <c r="N57" s="68">
        <f>'[1]Формат ИПР'!BC45</f>
        <v>10</v>
      </c>
      <c r="O57" s="68">
        <f>'[1]Формат ИПР'!BD45</f>
        <v>0</v>
      </c>
      <c r="P57" s="68">
        <f>'[1]Формат ИПР'!BE45</f>
        <v>5.9098687866666673</v>
      </c>
      <c r="Q57" s="68">
        <f>'[1]Формат ИПР'!BF45</f>
        <v>0</v>
      </c>
      <c r="R57" s="69" t="s">
        <v>29</v>
      </c>
      <c r="S57" s="70">
        <f t="shared" si="5"/>
        <v>23.909868786666667</v>
      </c>
      <c r="T57" s="71">
        <f t="shared" si="2"/>
        <v>-18</v>
      </c>
      <c r="U57" s="72">
        <f t="shared" si="3"/>
        <v>-1</v>
      </c>
      <c r="V57" s="66" t="str">
        <f>'[1]Формат ИПР'!BJ45</f>
        <v>Отклонение обусловлено корректировкой сроков реализации ввиду поздней поставки оборудования и  заключением дополнительного соглашения о выполнении подрядных работ до конца 2023 года.</v>
      </c>
      <c r="W57" s="1"/>
      <c r="Y57" s="77"/>
      <c r="Z57" s="78"/>
      <c r="AB57" s="74"/>
    </row>
    <row r="58" spans="1:28" ht="93.6" x14ac:dyDescent="0.3">
      <c r="A58" s="63" t="str">
        <f>'[1]Формат ИПР'!A46</f>
        <v>1.1.1.1.3</v>
      </c>
      <c r="B58" s="65" t="str">
        <f>'[1]Формат ИПР'!B46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v>
      </c>
      <c r="C58" s="63" t="str">
        <f>'[1]Формат ИПР'!C46</f>
        <v>M_Che425</v>
      </c>
      <c r="D58" s="68">
        <f>'[1]Формат ИПР'!LO46</f>
        <v>0.39209666666666665</v>
      </c>
      <c r="E58" s="68">
        <f>'[1]Формат ИПР'!AT46</f>
        <v>0.5379389</v>
      </c>
      <c r="F58" s="68" t="s">
        <v>29</v>
      </c>
      <c r="G58" s="68">
        <f>'[1]Формат ИПР'!AU46</f>
        <v>3.1340452666666665</v>
      </c>
      <c r="H58" s="70">
        <f t="shared" si="22"/>
        <v>3.1340452666666665</v>
      </c>
      <c r="I58" s="68">
        <f t="shared" si="23"/>
        <v>2.7228680000000001</v>
      </c>
      <c r="J58" s="68">
        <f>'[1]Формат ИПР'!AY46</f>
        <v>0</v>
      </c>
      <c r="K58" s="68">
        <f>'[1]Формат ИПР'!AZ46</f>
        <v>0</v>
      </c>
      <c r="L58" s="68">
        <f>'[1]Формат ИПР'!BA46</f>
        <v>1.5</v>
      </c>
      <c r="M58" s="68">
        <f>'[1]Формат ИПР'!BB46</f>
        <v>0</v>
      </c>
      <c r="N58" s="68">
        <f>'[1]Формат ИПР'!BC46</f>
        <v>1.63</v>
      </c>
      <c r="O58" s="68">
        <f>'[1]Формат ИПР'!BD46</f>
        <v>2.7228680000000001</v>
      </c>
      <c r="P58" s="68">
        <f>'[1]Формат ИПР'!BE46</f>
        <v>4.0452666666666026E-3</v>
      </c>
      <c r="Q58" s="68">
        <f>'[1]Формат ИПР'!BF46</f>
        <v>0</v>
      </c>
      <c r="R58" s="69" t="s">
        <v>29</v>
      </c>
      <c r="S58" s="70">
        <f t="shared" si="5"/>
        <v>0.41117726666666643</v>
      </c>
      <c r="T58" s="71">
        <f t="shared" si="2"/>
        <v>-0.40713199999999983</v>
      </c>
      <c r="U58" s="72">
        <f t="shared" si="3"/>
        <v>-0.13007412140575075</v>
      </c>
      <c r="V58" s="66" t="str">
        <f>'[1]Формат ИПР'!BJ46</f>
        <v>Отклонение обусловлено корректировкой сроков реализации ввиду поздней поставки оборудования и  заключением дополнительного соглашения о выполнении подрядных работ до конца 2023 года.</v>
      </c>
      <c r="W58" s="1"/>
      <c r="Y58" s="77"/>
      <c r="Z58" s="78"/>
      <c r="AB58" s="74"/>
    </row>
    <row r="59" spans="1:28" ht="93.6" x14ac:dyDescent="0.3">
      <c r="A59" s="63" t="str">
        <f>'[1]Формат ИПР'!A47</f>
        <v>1.1.1.1.3</v>
      </c>
      <c r="B59" s="65" t="str">
        <f>'[1]Формат ИПР'!B47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v>
      </c>
      <c r="C59" s="63" t="str">
        <f>'[1]Формат ИПР'!C47</f>
        <v>M_Che426</v>
      </c>
      <c r="D59" s="68">
        <f>'[1]Формат ИПР'!LO47</f>
        <v>5.6336766666666662</v>
      </c>
      <c r="E59" s="68">
        <f>'[1]Формат ИПР'!AT47</f>
        <v>1.5163628899999999</v>
      </c>
      <c r="F59" s="68" t="s">
        <v>29</v>
      </c>
      <c r="G59" s="68">
        <f>'[1]Формат ИПР'!AU47</f>
        <v>53.164855443333337</v>
      </c>
      <c r="H59" s="70">
        <f t="shared" si="22"/>
        <v>53.164855443333337</v>
      </c>
      <c r="I59" s="68">
        <f t="shared" si="23"/>
        <v>29.805391</v>
      </c>
      <c r="J59" s="68">
        <f>'[1]Формат ИПР'!AY47</f>
        <v>10</v>
      </c>
      <c r="K59" s="68">
        <f>'[1]Формат ИПР'!AZ47</f>
        <v>0</v>
      </c>
      <c r="L59" s="68">
        <f>'[1]Формат ИПР'!BA47</f>
        <v>12</v>
      </c>
      <c r="M59" s="68">
        <f>'[1]Формат ИПР'!BB47</f>
        <v>3.9998930000000001</v>
      </c>
      <c r="N59" s="68">
        <f>'[1]Формат ИПР'!BC47</f>
        <v>20</v>
      </c>
      <c r="O59" s="68">
        <f>'[1]Формат ИПР'!BD47</f>
        <v>25.805498</v>
      </c>
      <c r="P59" s="68">
        <f>'[1]Формат ИПР'!BE47</f>
        <v>11.164855443333337</v>
      </c>
      <c r="Q59" s="68">
        <f>'[1]Формат ИПР'!BF47</f>
        <v>0</v>
      </c>
      <c r="R59" s="69" t="s">
        <v>29</v>
      </c>
      <c r="S59" s="70">
        <f t="shared" si="5"/>
        <v>23.359464443333337</v>
      </c>
      <c r="T59" s="71">
        <f t="shared" si="2"/>
        <v>-12.194609</v>
      </c>
      <c r="U59" s="72">
        <f t="shared" si="3"/>
        <v>-0.29034783333333331</v>
      </c>
      <c r="V59" s="66" t="str">
        <f>'[1]Формат ИПР'!BJ47</f>
        <v>Отклонение обусловлено корректировкой сроков реализации ввиду поздней поставки оборудования и  заключением дополнительного соглашения о выполнении подрядных работ до конца 2023 года.</v>
      </c>
      <c r="W59" s="1"/>
      <c r="Y59" s="77"/>
      <c r="Z59" s="78"/>
      <c r="AB59" s="74"/>
    </row>
    <row r="60" spans="1:28" ht="124.8" x14ac:dyDescent="0.3">
      <c r="A60" s="63" t="str">
        <f>'[1]Формат ИПР'!A48</f>
        <v>1.1.1.1.3</v>
      </c>
      <c r="B60" s="65" t="str">
        <f>'[1]Формат ИПР'!B48</f>
        <v>Строительство двух ВЛ 10 кВ резервных ячеек Ф-1 на 1 СШ Ф-6 11 СШ КРУН-10 кВ ПС 110 Самашки до границы земельного участка Заявителя ориентировочной протяженностью 12 км. для технологического присоединения военного городка "Серноводский" ФКП "УЗКС министерства обороны РФ" для нужд АО "Чеченэнерго". ( Договор ТП № 22870/2022/ЧЭ/АМРЭС от 16.03.23г.)</v>
      </c>
      <c r="C60" s="63" t="str">
        <f>'[1]Формат ИПР'!C48</f>
        <v>N_Che462_23</v>
      </c>
      <c r="D60" s="68">
        <f>'[1]Формат ИПР'!LO48</f>
        <v>0</v>
      </c>
      <c r="E60" s="68">
        <f>'[1]Формат ИПР'!AT48</f>
        <v>0</v>
      </c>
      <c r="F60" s="68" t="s">
        <v>29</v>
      </c>
      <c r="G60" s="68">
        <f>'[1]Формат ИПР'!AU48</f>
        <v>0</v>
      </c>
      <c r="H60" s="70" t="str">
        <f t="shared" si="22"/>
        <v>нд</v>
      </c>
      <c r="I60" s="68">
        <f t="shared" si="23"/>
        <v>4.3338653200000001</v>
      </c>
      <c r="J60" s="68" t="str">
        <f>'[1]Формат ИПР'!AY48</f>
        <v>нд</v>
      </c>
      <c r="K60" s="68">
        <f>'[1]Формат ИПР'!AZ48</f>
        <v>0</v>
      </c>
      <c r="L60" s="68" t="str">
        <f>'[1]Формат ИПР'!BA48</f>
        <v>нд</v>
      </c>
      <c r="M60" s="68">
        <f>'[1]Формат ИПР'!BB48</f>
        <v>0</v>
      </c>
      <c r="N60" s="68" t="str">
        <f>'[1]Формат ИПР'!BC48</f>
        <v>нд</v>
      </c>
      <c r="O60" s="68">
        <f>'[1]Формат ИПР'!BD48</f>
        <v>4.3338653200000001</v>
      </c>
      <c r="P60" s="68" t="str">
        <f>'[1]Формат ИПР'!BE48</f>
        <v>нд</v>
      </c>
      <c r="Q60" s="68">
        <f>'[1]Формат ИПР'!BF48</f>
        <v>0</v>
      </c>
      <c r="R60" s="69" t="s">
        <v>29</v>
      </c>
      <c r="S60" s="70" t="str">
        <f t="shared" si="5"/>
        <v>нд</v>
      </c>
      <c r="T60" s="71" t="str">
        <f t="shared" si="2"/>
        <v>нд</v>
      </c>
      <c r="U60" s="72" t="str">
        <f t="shared" si="3"/>
        <v>нд</v>
      </c>
      <c r="V60" s="66" t="str">
        <f>'[1]Формат ИПР'!BJ48</f>
        <v>Исполнение догорных обязательств ТП</v>
      </c>
      <c r="W60" s="1"/>
      <c r="Y60" s="77"/>
      <c r="Z60" s="78"/>
      <c r="AB60" s="74"/>
    </row>
    <row r="61" spans="1:28" ht="124.8" x14ac:dyDescent="0.3">
      <c r="A61" s="63" t="str">
        <f>'[1]Формат ИПР'!A49</f>
        <v>1.1.1.1.3</v>
      </c>
      <c r="B61" s="65" t="str">
        <f>'[1]Формат ИПР'!B49</f>
        <v>Строительство двух КЛ 10 кВ от 1 и 11 СШ РУ-10 кВ реконструемой ПС 35 кВ Аэропорт до проектируемого ЦРП-1 Заявителя ориентировочной протяженностью 2 км. каждая,   кабелем сечением не менее 95 мм2 для осуществления технологического присоединения энергетических установок расположенного на территории АО "ВАЙНАХАВИА" к электрическим сетям АО "Чеченэнерго".</v>
      </c>
      <c r="C61" s="63" t="str">
        <f>'[1]Формат ИПР'!C49</f>
        <v>N_Che463_23</v>
      </c>
      <c r="D61" s="68">
        <f>'[1]Формат ИПР'!LO49</f>
        <v>0</v>
      </c>
      <c r="E61" s="68">
        <f>'[1]Формат ИПР'!AT49</f>
        <v>0</v>
      </c>
      <c r="F61" s="68" t="s">
        <v>29</v>
      </c>
      <c r="G61" s="68">
        <f>'[1]Формат ИПР'!AU49</f>
        <v>0</v>
      </c>
      <c r="H61" s="70" t="str">
        <f t="shared" si="22"/>
        <v>нд</v>
      </c>
      <c r="I61" s="68">
        <f t="shared" si="23"/>
        <v>3.0023260000000001</v>
      </c>
      <c r="J61" s="68" t="str">
        <f>'[1]Формат ИПР'!AY49</f>
        <v>нд</v>
      </c>
      <c r="K61" s="68">
        <f>'[1]Формат ИПР'!AZ49</f>
        <v>0</v>
      </c>
      <c r="L61" s="68" t="str">
        <f>'[1]Формат ИПР'!BA49</f>
        <v>нд</v>
      </c>
      <c r="M61" s="68">
        <f>'[1]Формат ИПР'!BB49</f>
        <v>0</v>
      </c>
      <c r="N61" s="68" t="str">
        <f>'[1]Формат ИПР'!BC49</f>
        <v>нд</v>
      </c>
      <c r="O61" s="68">
        <f>'[1]Формат ИПР'!BD49</f>
        <v>3.0023260000000001</v>
      </c>
      <c r="P61" s="68" t="str">
        <f>'[1]Формат ИПР'!BE49</f>
        <v>нд</v>
      </c>
      <c r="Q61" s="68">
        <f>'[1]Формат ИПР'!BF49</f>
        <v>0</v>
      </c>
      <c r="R61" s="69" t="s">
        <v>29</v>
      </c>
      <c r="S61" s="70" t="str">
        <f t="shared" si="5"/>
        <v>нд</v>
      </c>
      <c r="T61" s="71" t="str">
        <f t="shared" si="2"/>
        <v>нд</v>
      </c>
      <c r="U61" s="72" t="str">
        <f t="shared" si="3"/>
        <v>нд</v>
      </c>
      <c r="V61" s="66" t="str">
        <f>'[1]Формат ИПР'!BJ49</f>
        <v>Исполнение догорных обязательств ТП</v>
      </c>
      <c r="W61" s="1"/>
      <c r="Y61" s="77"/>
      <c r="Z61" s="78"/>
      <c r="AB61" s="74"/>
    </row>
    <row r="62" spans="1:28" ht="78" x14ac:dyDescent="0.3">
      <c r="A62" s="63" t="str">
        <f>'[1]Формат ИПР'!A50</f>
        <v>1.1.1.1.3</v>
      </c>
      <c r="B62" s="65" t="str">
        <f>'[1]Формат ИПР'!B50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v>
      </c>
      <c r="C62" s="63" t="str">
        <f>'[1]Формат ИПР'!C50</f>
        <v>M_Che427</v>
      </c>
      <c r="D62" s="68">
        <f>'[1]Формат ИПР'!LO50</f>
        <v>26.675475000000002</v>
      </c>
      <c r="E62" s="68">
        <f>'[1]Формат ИПР'!AT50</f>
        <v>5.07479821</v>
      </c>
      <c r="F62" s="68" t="s">
        <v>29</v>
      </c>
      <c r="G62" s="68">
        <f>'[1]Формат ИПР'!AU50</f>
        <v>193.34379512333334</v>
      </c>
      <c r="H62" s="70">
        <f t="shared" si="22"/>
        <v>193.34379512333334</v>
      </c>
      <c r="I62" s="68">
        <f t="shared" si="23"/>
        <v>131.39903959999998</v>
      </c>
      <c r="J62" s="68">
        <f>'[1]Формат ИПР'!AY50</f>
        <v>20</v>
      </c>
      <c r="K62" s="68">
        <f>'[1]Формат ИПР'!AZ50</f>
        <v>70.881784159999995</v>
      </c>
      <c r="L62" s="68">
        <f>'[1]Формат ИПР'!BA50</f>
        <v>60</v>
      </c>
      <c r="M62" s="68">
        <f>'[1]Формат ИПР'!BB50</f>
        <v>59.067685439999998</v>
      </c>
      <c r="N62" s="68">
        <f>'[1]Формат ИПР'!BC50</f>
        <v>85</v>
      </c>
      <c r="O62" s="68">
        <f>'[1]Формат ИПР'!BD50</f>
        <v>1.44957</v>
      </c>
      <c r="P62" s="68">
        <f>'[1]Формат ИПР'!BE50</f>
        <v>28.343795123333337</v>
      </c>
      <c r="Q62" s="68">
        <f>'[1]Формат ИПР'!BF50</f>
        <v>0</v>
      </c>
      <c r="R62" s="69" t="s">
        <v>29</v>
      </c>
      <c r="S62" s="70">
        <f t="shared" si="5"/>
        <v>61.944755523333356</v>
      </c>
      <c r="T62" s="71">
        <f t="shared" si="2"/>
        <v>-33.600960400000019</v>
      </c>
      <c r="U62" s="72">
        <f t="shared" si="3"/>
        <v>-0.20364218424242436</v>
      </c>
      <c r="V62" s="66" t="str">
        <f>'[1]Формат ИПР'!BJ50</f>
        <v xml:space="preserve">В связи с поиском нового производителя оборудования из-за чрезмерно длительного срока его изготовления и поставки предыдущим заводом-изготовителем, а также из-за необходимости внесения изменений в строительную и электротехическую часть  проекта   </v>
      </c>
      <c r="W62" s="1"/>
      <c r="Y62" s="77"/>
      <c r="Z62" s="78"/>
      <c r="AB62" s="74"/>
    </row>
    <row r="63" spans="1:28" ht="31.2" x14ac:dyDescent="0.3">
      <c r="A63" s="64" t="s">
        <v>79</v>
      </c>
      <c r="B63" s="65" t="s">
        <v>80</v>
      </c>
      <c r="C63" s="66" t="s">
        <v>28</v>
      </c>
      <c r="D63" s="68">
        <f>D64+D65</f>
        <v>0</v>
      </c>
      <c r="E63" s="68">
        <f t="shared" ref="E63:Q63" si="24">E64+E65</f>
        <v>0</v>
      </c>
      <c r="F63" s="68" t="s">
        <v>29</v>
      </c>
      <c r="G63" s="68">
        <f t="shared" si="24"/>
        <v>0</v>
      </c>
      <c r="H63" s="68">
        <f t="shared" si="24"/>
        <v>0</v>
      </c>
      <c r="I63" s="68">
        <f t="shared" si="24"/>
        <v>0</v>
      </c>
      <c r="J63" s="68">
        <f t="shared" si="24"/>
        <v>0</v>
      </c>
      <c r="K63" s="68">
        <f t="shared" si="24"/>
        <v>0</v>
      </c>
      <c r="L63" s="68">
        <f t="shared" si="24"/>
        <v>0</v>
      </c>
      <c r="M63" s="68">
        <f t="shared" si="24"/>
        <v>0</v>
      </c>
      <c r="N63" s="68">
        <f t="shared" si="24"/>
        <v>0</v>
      </c>
      <c r="O63" s="68">
        <f t="shared" si="24"/>
        <v>0</v>
      </c>
      <c r="P63" s="68">
        <f t="shared" si="24"/>
        <v>0</v>
      </c>
      <c r="Q63" s="68">
        <f t="shared" si="24"/>
        <v>0</v>
      </c>
      <c r="R63" s="69" t="s">
        <v>29</v>
      </c>
      <c r="S63" s="70">
        <f t="shared" si="5"/>
        <v>0</v>
      </c>
      <c r="T63" s="71">
        <f t="shared" si="2"/>
        <v>0</v>
      </c>
      <c r="U63" s="72" t="str">
        <f t="shared" si="3"/>
        <v>-</v>
      </c>
      <c r="V63" s="63" t="s">
        <v>29</v>
      </c>
      <c r="W63" s="1"/>
      <c r="Y63" s="73"/>
      <c r="AB63" s="74"/>
    </row>
    <row r="64" spans="1:28" ht="46.8" x14ac:dyDescent="0.3">
      <c r="A64" s="64" t="s">
        <v>81</v>
      </c>
      <c r="B64" s="65" t="s">
        <v>82</v>
      </c>
      <c r="C64" s="66" t="s">
        <v>28</v>
      </c>
      <c r="D64" s="68">
        <v>0</v>
      </c>
      <c r="E64" s="68">
        <v>0</v>
      </c>
      <c r="F64" s="68" t="s">
        <v>29</v>
      </c>
      <c r="G64" s="68">
        <v>0</v>
      </c>
      <c r="H64" s="68">
        <v>0</v>
      </c>
      <c r="I64" s="68">
        <v>0</v>
      </c>
      <c r="J64" s="68">
        <v>0</v>
      </c>
      <c r="K64" s="68">
        <v>0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  <c r="R64" s="69" t="s">
        <v>29</v>
      </c>
      <c r="S64" s="70">
        <f t="shared" si="5"/>
        <v>0</v>
      </c>
      <c r="T64" s="71">
        <f t="shared" si="2"/>
        <v>0</v>
      </c>
      <c r="U64" s="72" t="str">
        <f t="shared" si="3"/>
        <v>-</v>
      </c>
      <c r="V64" s="63" t="s">
        <v>29</v>
      </c>
      <c r="W64" s="1"/>
      <c r="Y64" s="73"/>
      <c r="AB64" s="74"/>
    </row>
    <row r="65" spans="1:28" ht="31.2" x14ac:dyDescent="0.3">
      <c r="A65" s="64" t="s">
        <v>83</v>
      </c>
      <c r="B65" s="65" t="s">
        <v>84</v>
      </c>
      <c r="C65" s="66" t="s">
        <v>28</v>
      </c>
      <c r="D65" s="68">
        <v>0</v>
      </c>
      <c r="E65" s="68">
        <v>0</v>
      </c>
      <c r="F65" s="68" t="s">
        <v>29</v>
      </c>
      <c r="G65" s="68">
        <v>0</v>
      </c>
      <c r="H65" s="68">
        <v>0</v>
      </c>
      <c r="I65" s="68">
        <v>0</v>
      </c>
      <c r="J65" s="68">
        <v>0</v>
      </c>
      <c r="K65" s="68">
        <v>0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  <c r="R65" s="69" t="s">
        <v>29</v>
      </c>
      <c r="S65" s="70">
        <f t="shared" si="5"/>
        <v>0</v>
      </c>
      <c r="T65" s="71">
        <f t="shared" si="2"/>
        <v>0</v>
      </c>
      <c r="U65" s="72" t="str">
        <f t="shared" si="3"/>
        <v>-</v>
      </c>
      <c r="V65" s="63" t="s">
        <v>29</v>
      </c>
      <c r="W65" s="1"/>
      <c r="Y65" s="73"/>
      <c r="AB65" s="74"/>
    </row>
    <row r="66" spans="1:28" ht="31.2" x14ac:dyDescent="0.3">
      <c r="A66" s="64" t="s">
        <v>85</v>
      </c>
      <c r="B66" s="65" t="s">
        <v>86</v>
      </c>
      <c r="C66" s="66" t="s">
        <v>28</v>
      </c>
      <c r="D66" s="68">
        <f>D67+D71</f>
        <v>0</v>
      </c>
      <c r="E66" s="68">
        <f>E67+E71</f>
        <v>0</v>
      </c>
      <c r="F66" s="68" t="s">
        <v>29</v>
      </c>
      <c r="G66" s="68">
        <f t="shared" ref="G66:Q66" si="25">G67+G71</f>
        <v>0</v>
      </c>
      <c r="H66" s="68">
        <f t="shared" si="25"/>
        <v>0</v>
      </c>
      <c r="I66" s="68">
        <f t="shared" si="25"/>
        <v>0</v>
      </c>
      <c r="J66" s="68">
        <f t="shared" si="25"/>
        <v>0</v>
      </c>
      <c r="K66" s="68">
        <f t="shared" si="25"/>
        <v>0</v>
      </c>
      <c r="L66" s="68">
        <f t="shared" si="25"/>
        <v>0</v>
      </c>
      <c r="M66" s="68">
        <f t="shared" si="25"/>
        <v>0</v>
      </c>
      <c r="N66" s="68">
        <f t="shared" si="25"/>
        <v>0</v>
      </c>
      <c r="O66" s="68">
        <f t="shared" si="25"/>
        <v>0</v>
      </c>
      <c r="P66" s="68">
        <f t="shared" si="25"/>
        <v>0</v>
      </c>
      <c r="Q66" s="68">
        <f t="shared" si="25"/>
        <v>0</v>
      </c>
      <c r="R66" s="69" t="s">
        <v>29</v>
      </c>
      <c r="S66" s="70">
        <f t="shared" si="5"/>
        <v>0</v>
      </c>
      <c r="T66" s="71">
        <f t="shared" si="2"/>
        <v>0</v>
      </c>
      <c r="U66" s="72" t="str">
        <f t="shared" si="3"/>
        <v>-</v>
      </c>
      <c r="V66" s="63" t="s">
        <v>29</v>
      </c>
      <c r="W66" s="1"/>
      <c r="Y66" s="73"/>
      <c r="AB66" s="74"/>
    </row>
    <row r="67" spans="1:28" ht="31.2" x14ac:dyDescent="0.3">
      <c r="A67" s="64" t="s">
        <v>87</v>
      </c>
      <c r="B67" s="79" t="s">
        <v>88</v>
      </c>
      <c r="C67" s="66" t="s">
        <v>28</v>
      </c>
      <c r="D67" s="68">
        <f>D68+D69+D70</f>
        <v>0</v>
      </c>
      <c r="E67" s="68">
        <f>E68+E69+E70</f>
        <v>0</v>
      </c>
      <c r="F67" s="68" t="s">
        <v>29</v>
      </c>
      <c r="G67" s="68">
        <f t="shared" ref="G67:Q67" si="26">G68+G69+G70</f>
        <v>0</v>
      </c>
      <c r="H67" s="68">
        <f t="shared" si="26"/>
        <v>0</v>
      </c>
      <c r="I67" s="68">
        <f t="shared" si="26"/>
        <v>0</v>
      </c>
      <c r="J67" s="68">
        <f t="shared" si="26"/>
        <v>0</v>
      </c>
      <c r="K67" s="68">
        <f t="shared" si="26"/>
        <v>0</v>
      </c>
      <c r="L67" s="68">
        <f t="shared" si="26"/>
        <v>0</v>
      </c>
      <c r="M67" s="68">
        <f t="shared" si="26"/>
        <v>0</v>
      </c>
      <c r="N67" s="68">
        <f t="shared" si="26"/>
        <v>0</v>
      </c>
      <c r="O67" s="68">
        <f t="shared" si="26"/>
        <v>0</v>
      </c>
      <c r="P67" s="68">
        <f t="shared" si="26"/>
        <v>0</v>
      </c>
      <c r="Q67" s="68">
        <f t="shared" si="26"/>
        <v>0</v>
      </c>
      <c r="R67" s="69" t="s">
        <v>29</v>
      </c>
      <c r="S67" s="70">
        <f t="shared" si="5"/>
        <v>0</v>
      </c>
      <c r="T67" s="71">
        <f t="shared" si="2"/>
        <v>0</v>
      </c>
      <c r="U67" s="72" t="str">
        <f t="shared" si="3"/>
        <v>-</v>
      </c>
      <c r="V67" s="63" t="s">
        <v>29</v>
      </c>
      <c r="W67" s="1"/>
      <c r="Y67" s="73"/>
      <c r="AB67" s="74"/>
    </row>
    <row r="68" spans="1:28" ht="78" x14ac:dyDescent="0.3">
      <c r="A68" s="64" t="s">
        <v>87</v>
      </c>
      <c r="B68" s="65" t="s">
        <v>89</v>
      </c>
      <c r="C68" s="66" t="s">
        <v>28</v>
      </c>
      <c r="D68" s="68">
        <v>0</v>
      </c>
      <c r="E68" s="68">
        <v>0</v>
      </c>
      <c r="F68" s="68" t="s">
        <v>29</v>
      </c>
      <c r="G68" s="68">
        <v>0</v>
      </c>
      <c r="H68" s="68">
        <v>0</v>
      </c>
      <c r="I68" s="68">
        <v>0</v>
      </c>
      <c r="J68" s="68">
        <v>0</v>
      </c>
      <c r="K68" s="68">
        <v>0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  <c r="R68" s="69" t="s">
        <v>29</v>
      </c>
      <c r="S68" s="70">
        <f t="shared" si="5"/>
        <v>0</v>
      </c>
      <c r="T68" s="71">
        <f t="shared" si="2"/>
        <v>0</v>
      </c>
      <c r="U68" s="72" t="str">
        <f t="shared" si="3"/>
        <v>-</v>
      </c>
      <c r="V68" s="63" t="s">
        <v>29</v>
      </c>
      <c r="W68" s="1"/>
      <c r="Y68" s="73"/>
      <c r="AB68" s="74"/>
    </row>
    <row r="69" spans="1:28" ht="62.4" x14ac:dyDescent="0.3">
      <c r="A69" s="64" t="s">
        <v>87</v>
      </c>
      <c r="B69" s="65" t="s">
        <v>90</v>
      </c>
      <c r="C69" s="66" t="s">
        <v>28</v>
      </c>
      <c r="D69" s="76">
        <v>0</v>
      </c>
      <c r="E69" s="76">
        <v>0</v>
      </c>
      <c r="F69" s="68" t="s">
        <v>29</v>
      </c>
      <c r="G69" s="76">
        <v>0</v>
      </c>
      <c r="H69" s="76">
        <v>0</v>
      </c>
      <c r="I69" s="76">
        <v>0</v>
      </c>
      <c r="J69" s="76">
        <v>0</v>
      </c>
      <c r="K69" s="76">
        <v>0</v>
      </c>
      <c r="L69" s="76">
        <v>0</v>
      </c>
      <c r="M69" s="76">
        <v>0</v>
      </c>
      <c r="N69" s="76">
        <v>0</v>
      </c>
      <c r="O69" s="76">
        <v>0</v>
      </c>
      <c r="P69" s="76">
        <v>0</v>
      </c>
      <c r="Q69" s="76">
        <v>0</v>
      </c>
      <c r="R69" s="69" t="s">
        <v>29</v>
      </c>
      <c r="S69" s="70">
        <f t="shared" si="5"/>
        <v>0</v>
      </c>
      <c r="T69" s="71">
        <f t="shared" si="2"/>
        <v>0</v>
      </c>
      <c r="U69" s="72" t="str">
        <f t="shared" si="3"/>
        <v>-</v>
      </c>
      <c r="V69" s="63" t="s">
        <v>29</v>
      </c>
      <c r="W69" s="1"/>
      <c r="Y69" s="73"/>
      <c r="AB69" s="74"/>
    </row>
    <row r="70" spans="1:28" ht="78" x14ac:dyDescent="0.3">
      <c r="A70" s="64" t="s">
        <v>87</v>
      </c>
      <c r="B70" s="65" t="s">
        <v>91</v>
      </c>
      <c r="C70" s="66" t="s">
        <v>28</v>
      </c>
      <c r="D70" s="76">
        <v>0</v>
      </c>
      <c r="E70" s="76">
        <v>0</v>
      </c>
      <c r="F70" s="68" t="s">
        <v>29</v>
      </c>
      <c r="G70" s="76">
        <v>0</v>
      </c>
      <c r="H70" s="76">
        <v>0</v>
      </c>
      <c r="I70" s="76">
        <v>0</v>
      </c>
      <c r="J70" s="76">
        <v>0</v>
      </c>
      <c r="K70" s="76">
        <v>0</v>
      </c>
      <c r="L70" s="76">
        <v>0</v>
      </c>
      <c r="M70" s="76">
        <v>0</v>
      </c>
      <c r="N70" s="76">
        <v>0</v>
      </c>
      <c r="O70" s="76">
        <v>0</v>
      </c>
      <c r="P70" s="76">
        <v>0</v>
      </c>
      <c r="Q70" s="76">
        <v>0</v>
      </c>
      <c r="R70" s="69" t="s">
        <v>29</v>
      </c>
      <c r="S70" s="70">
        <f t="shared" si="5"/>
        <v>0</v>
      </c>
      <c r="T70" s="71">
        <f t="shared" si="2"/>
        <v>0</v>
      </c>
      <c r="U70" s="72" t="str">
        <f t="shared" si="3"/>
        <v>-</v>
      </c>
      <c r="V70" s="63" t="s">
        <v>29</v>
      </c>
      <c r="W70" s="1"/>
      <c r="Y70" s="73"/>
      <c r="AB70" s="74"/>
    </row>
    <row r="71" spans="1:28" ht="31.2" x14ac:dyDescent="0.3">
      <c r="A71" s="64" t="s">
        <v>92</v>
      </c>
      <c r="B71" s="65" t="s">
        <v>88</v>
      </c>
      <c r="C71" s="66" t="s">
        <v>28</v>
      </c>
      <c r="D71" s="76">
        <f>D72+D73+D74</f>
        <v>0</v>
      </c>
      <c r="E71" s="76">
        <f t="shared" ref="E71:Q71" si="27">E72+E73+E74</f>
        <v>0</v>
      </c>
      <c r="F71" s="68" t="s">
        <v>29</v>
      </c>
      <c r="G71" s="76">
        <f t="shared" si="27"/>
        <v>0</v>
      </c>
      <c r="H71" s="76">
        <f t="shared" si="27"/>
        <v>0</v>
      </c>
      <c r="I71" s="76">
        <f t="shared" si="27"/>
        <v>0</v>
      </c>
      <c r="J71" s="76">
        <f t="shared" si="27"/>
        <v>0</v>
      </c>
      <c r="K71" s="76">
        <f t="shared" si="27"/>
        <v>0</v>
      </c>
      <c r="L71" s="76">
        <f t="shared" si="27"/>
        <v>0</v>
      </c>
      <c r="M71" s="76">
        <f t="shared" si="27"/>
        <v>0</v>
      </c>
      <c r="N71" s="76">
        <f t="shared" si="27"/>
        <v>0</v>
      </c>
      <c r="O71" s="76">
        <f t="shared" si="27"/>
        <v>0</v>
      </c>
      <c r="P71" s="76">
        <f t="shared" si="27"/>
        <v>0</v>
      </c>
      <c r="Q71" s="76">
        <f t="shared" si="27"/>
        <v>0</v>
      </c>
      <c r="R71" s="69" t="s">
        <v>29</v>
      </c>
      <c r="S71" s="70">
        <f t="shared" si="5"/>
        <v>0</v>
      </c>
      <c r="T71" s="71">
        <f t="shared" si="2"/>
        <v>0</v>
      </c>
      <c r="U71" s="72" t="str">
        <f t="shared" si="3"/>
        <v>-</v>
      </c>
      <c r="V71" s="63" t="s">
        <v>29</v>
      </c>
      <c r="W71" s="1"/>
      <c r="Y71" s="73"/>
      <c r="AB71" s="74"/>
    </row>
    <row r="72" spans="1:28" ht="78" x14ac:dyDescent="0.3">
      <c r="A72" s="64" t="s">
        <v>92</v>
      </c>
      <c r="B72" s="65" t="s">
        <v>89</v>
      </c>
      <c r="C72" s="66" t="s">
        <v>28</v>
      </c>
      <c r="D72" s="76">
        <v>0</v>
      </c>
      <c r="E72" s="76">
        <v>0</v>
      </c>
      <c r="F72" s="68" t="s">
        <v>29</v>
      </c>
      <c r="G72" s="76">
        <v>0</v>
      </c>
      <c r="H72" s="76">
        <v>0</v>
      </c>
      <c r="I72" s="76">
        <v>0</v>
      </c>
      <c r="J72" s="76">
        <v>0</v>
      </c>
      <c r="K72" s="76">
        <v>0</v>
      </c>
      <c r="L72" s="76">
        <v>0</v>
      </c>
      <c r="M72" s="76">
        <v>0</v>
      </c>
      <c r="N72" s="76">
        <v>0</v>
      </c>
      <c r="O72" s="76">
        <v>0</v>
      </c>
      <c r="P72" s="76">
        <v>0</v>
      </c>
      <c r="Q72" s="76">
        <v>0</v>
      </c>
      <c r="R72" s="69" t="s">
        <v>29</v>
      </c>
      <c r="S72" s="70">
        <f t="shared" si="5"/>
        <v>0</v>
      </c>
      <c r="T72" s="71">
        <f t="shared" si="2"/>
        <v>0</v>
      </c>
      <c r="U72" s="72" t="str">
        <f t="shared" si="3"/>
        <v>-</v>
      </c>
      <c r="V72" s="63" t="s">
        <v>29</v>
      </c>
      <c r="W72" s="1"/>
      <c r="Y72" s="73"/>
      <c r="AB72" s="74"/>
    </row>
    <row r="73" spans="1:28" ht="62.4" x14ac:dyDescent="0.3">
      <c r="A73" s="64" t="s">
        <v>92</v>
      </c>
      <c r="B73" s="65" t="s">
        <v>90</v>
      </c>
      <c r="C73" s="66" t="s">
        <v>28</v>
      </c>
      <c r="D73" s="76">
        <v>0</v>
      </c>
      <c r="E73" s="76">
        <v>0</v>
      </c>
      <c r="F73" s="68" t="s">
        <v>29</v>
      </c>
      <c r="G73" s="76">
        <v>0</v>
      </c>
      <c r="H73" s="76">
        <v>0</v>
      </c>
      <c r="I73" s="76">
        <v>0</v>
      </c>
      <c r="J73" s="76">
        <v>0</v>
      </c>
      <c r="K73" s="76">
        <v>0</v>
      </c>
      <c r="L73" s="76">
        <v>0</v>
      </c>
      <c r="M73" s="76">
        <v>0</v>
      </c>
      <c r="N73" s="76">
        <v>0</v>
      </c>
      <c r="O73" s="76">
        <v>0</v>
      </c>
      <c r="P73" s="76">
        <v>0</v>
      </c>
      <c r="Q73" s="76">
        <v>0</v>
      </c>
      <c r="R73" s="69" t="s">
        <v>29</v>
      </c>
      <c r="S73" s="70">
        <f t="shared" si="5"/>
        <v>0</v>
      </c>
      <c r="T73" s="71">
        <f t="shared" si="2"/>
        <v>0</v>
      </c>
      <c r="U73" s="72" t="str">
        <f t="shared" si="3"/>
        <v>-</v>
      </c>
      <c r="V73" s="63" t="s">
        <v>29</v>
      </c>
      <c r="W73" s="1"/>
      <c r="Y73" s="73"/>
      <c r="AB73" s="74"/>
    </row>
    <row r="74" spans="1:28" ht="78" x14ac:dyDescent="0.3">
      <c r="A74" s="64" t="s">
        <v>92</v>
      </c>
      <c r="B74" s="65" t="s">
        <v>91</v>
      </c>
      <c r="C74" s="66" t="s">
        <v>28</v>
      </c>
      <c r="D74" s="68">
        <v>0</v>
      </c>
      <c r="E74" s="68">
        <v>0</v>
      </c>
      <c r="F74" s="68" t="s">
        <v>29</v>
      </c>
      <c r="G74" s="68">
        <v>0</v>
      </c>
      <c r="H74" s="68">
        <v>0</v>
      </c>
      <c r="I74" s="68">
        <v>0</v>
      </c>
      <c r="J74" s="68">
        <v>0</v>
      </c>
      <c r="K74" s="68">
        <v>0</v>
      </c>
      <c r="L74" s="68">
        <v>0</v>
      </c>
      <c r="M74" s="68">
        <v>0</v>
      </c>
      <c r="N74" s="68">
        <v>0</v>
      </c>
      <c r="O74" s="68">
        <v>0</v>
      </c>
      <c r="P74" s="68">
        <v>0</v>
      </c>
      <c r="Q74" s="68">
        <v>0</v>
      </c>
      <c r="R74" s="69" t="s">
        <v>29</v>
      </c>
      <c r="S74" s="70">
        <f t="shared" si="5"/>
        <v>0</v>
      </c>
      <c r="T74" s="71">
        <f t="shared" si="2"/>
        <v>0</v>
      </c>
      <c r="U74" s="72" t="str">
        <f t="shared" si="3"/>
        <v>-</v>
      </c>
      <c r="V74" s="63" t="s">
        <v>29</v>
      </c>
      <c r="W74" s="1"/>
      <c r="Y74" s="73"/>
      <c r="AB74" s="74"/>
    </row>
    <row r="75" spans="1:28" ht="62.4" x14ac:dyDescent="0.3">
      <c r="A75" s="64" t="s">
        <v>93</v>
      </c>
      <c r="B75" s="65" t="s">
        <v>94</v>
      </c>
      <c r="C75" s="66" t="s">
        <v>28</v>
      </c>
      <c r="D75" s="68">
        <f>D76+D77</f>
        <v>1.9129033333333334</v>
      </c>
      <c r="E75" s="68">
        <f t="shared" ref="E75:Q75" si="28">E76+E77</f>
        <v>32.396709950000002</v>
      </c>
      <c r="F75" s="68" t="s">
        <v>29</v>
      </c>
      <c r="G75" s="68">
        <f t="shared" si="28"/>
        <v>654.28952103357187</v>
      </c>
      <c r="H75" s="68">
        <f t="shared" si="28"/>
        <v>525.3095809707653</v>
      </c>
      <c r="I75" s="68">
        <f t="shared" si="28"/>
        <v>8.1755511799999994</v>
      </c>
      <c r="J75" s="68">
        <f t="shared" si="28"/>
        <v>0</v>
      </c>
      <c r="K75" s="68">
        <f t="shared" si="28"/>
        <v>0</v>
      </c>
      <c r="L75" s="68">
        <f t="shared" si="28"/>
        <v>153</v>
      </c>
      <c r="M75" s="68">
        <f t="shared" si="28"/>
        <v>7.5417851799999998</v>
      </c>
      <c r="N75" s="68">
        <f t="shared" si="28"/>
        <v>184</v>
      </c>
      <c r="O75" s="68">
        <f t="shared" si="28"/>
        <v>0.63376600000000005</v>
      </c>
      <c r="P75" s="68">
        <f t="shared" si="28"/>
        <v>188.30958097076532</v>
      </c>
      <c r="Q75" s="68">
        <f t="shared" si="28"/>
        <v>0</v>
      </c>
      <c r="R75" s="69" t="s">
        <v>29</v>
      </c>
      <c r="S75" s="70">
        <f t="shared" si="5"/>
        <v>646.11396985357192</v>
      </c>
      <c r="T75" s="71">
        <f t="shared" si="2"/>
        <v>-328.82444881999999</v>
      </c>
      <c r="U75" s="72">
        <f t="shared" si="3"/>
        <v>-0.97574020421364982</v>
      </c>
      <c r="V75" s="63" t="s">
        <v>29</v>
      </c>
      <c r="W75" s="1"/>
      <c r="Y75" s="73"/>
      <c r="AB75" s="74"/>
    </row>
    <row r="76" spans="1:28" ht="46.8" x14ac:dyDescent="0.3">
      <c r="A76" s="64" t="s">
        <v>95</v>
      </c>
      <c r="B76" s="65" t="s">
        <v>96</v>
      </c>
      <c r="C76" s="66" t="s">
        <v>28</v>
      </c>
      <c r="D76" s="68">
        <v>0</v>
      </c>
      <c r="E76" s="68">
        <v>0</v>
      </c>
      <c r="F76" s="68" t="s">
        <v>29</v>
      </c>
      <c r="G76" s="68">
        <v>0</v>
      </c>
      <c r="H76" s="68">
        <v>0</v>
      </c>
      <c r="I76" s="68">
        <v>0</v>
      </c>
      <c r="J76" s="68">
        <v>0</v>
      </c>
      <c r="K76" s="68">
        <v>0</v>
      </c>
      <c r="L76" s="68">
        <v>0</v>
      </c>
      <c r="M76" s="68">
        <v>0</v>
      </c>
      <c r="N76" s="68">
        <v>0</v>
      </c>
      <c r="O76" s="68">
        <v>0</v>
      </c>
      <c r="P76" s="68">
        <v>0</v>
      </c>
      <c r="Q76" s="68">
        <v>0</v>
      </c>
      <c r="R76" s="69" t="s">
        <v>29</v>
      </c>
      <c r="S76" s="70">
        <f t="shared" si="5"/>
        <v>0</v>
      </c>
      <c r="T76" s="71">
        <f t="shared" si="2"/>
        <v>0</v>
      </c>
      <c r="U76" s="72" t="str">
        <f t="shared" si="3"/>
        <v>-</v>
      </c>
      <c r="V76" s="63" t="s">
        <v>29</v>
      </c>
      <c r="W76" s="1"/>
      <c r="Y76" s="73"/>
      <c r="AB76" s="74"/>
    </row>
    <row r="77" spans="1:28" ht="62.4" x14ac:dyDescent="0.3">
      <c r="A77" s="64" t="s">
        <v>97</v>
      </c>
      <c r="B77" s="65" t="s">
        <v>98</v>
      </c>
      <c r="C77" s="66" t="s">
        <v>28</v>
      </c>
      <c r="D77" s="68">
        <f t="shared" ref="D77:Q77" si="29">SUM(D78:D82)</f>
        <v>1.9129033333333334</v>
      </c>
      <c r="E77" s="68">
        <f t="shared" si="29"/>
        <v>32.396709950000002</v>
      </c>
      <c r="F77" s="68">
        <f t="shared" si="29"/>
        <v>0</v>
      </c>
      <c r="G77" s="68">
        <f t="shared" si="29"/>
        <v>654.28952103357187</v>
      </c>
      <c r="H77" s="68">
        <f t="shared" si="29"/>
        <v>525.3095809707653</v>
      </c>
      <c r="I77" s="68">
        <f t="shared" si="29"/>
        <v>8.1755511799999994</v>
      </c>
      <c r="J77" s="68">
        <f t="shared" si="29"/>
        <v>0</v>
      </c>
      <c r="K77" s="68">
        <f t="shared" si="29"/>
        <v>0</v>
      </c>
      <c r="L77" s="68">
        <f t="shared" si="29"/>
        <v>153</v>
      </c>
      <c r="M77" s="68">
        <f t="shared" si="29"/>
        <v>7.5417851799999998</v>
      </c>
      <c r="N77" s="68">
        <f t="shared" si="29"/>
        <v>184</v>
      </c>
      <c r="O77" s="68">
        <f t="shared" si="29"/>
        <v>0.63376600000000005</v>
      </c>
      <c r="P77" s="68">
        <f t="shared" si="29"/>
        <v>188.30958097076532</v>
      </c>
      <c r="Q77" s="68">
        <f t="shared" si="29"/>
        <v>0</v>
      </c>
      <c r="R77" s="69" t="s">
        <v>29</v>
      </c>
      <c r="S77" s="70">
        <f t="shared" si="5"/>
        <v>646.11396985357192</v>
      </c>
      <c r="T77" s="71">
        <f t="shared" si="2"/>
        <v>-328.82444881999999</v>
      </c>
      <c r="U77" s="72">
        <f t="shared" si="3"/>
        <v>-0.97574020421364982</v>
      </c>
      <c r="V77" s="63" t="s">
        <v>29</v>
      </c>
      <c r="W77" s="1"/>
      <c r="Y77" s="73"/>
      <c r="AB77" s="74"/>
    </row>
    <row r="78" spans="1:28" ht="171.6" x14ac:dyDescent="0.3">
      <c r="A78" s="63" t="str">
        <f>'[1]Формат ИПР'!A66</f>
        <v>1.1.1.4.2</v>
      </c>
      <c r="B78" s="65" t="str">
        <f>'[1]Формат ИПР'!B66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v>
      </c>
      <c r="C78" s="63" t="str">
        <f>'[1]Формат ИПР'!C66</f>
        <v>J_Che215</v>
      </c>
      <c r="D78" s="68" t="str">
        <f>'[1]Формат ИПР'!LO66</f>
        <v>нд</v>
      </c>
      <c r="E78" s="68">
        <f>'[1]Формат ИПР'!AT66</f>
        <v>0</v>
      </c>
      <c r="F78" s="68" t="s">
        <v>29</v>
      </c>
      <c r="G78" s="68">
        <f>'[1]Формат ИПР'!AU66</f>
        <v>203.54755613301899</v>
      </c>
      <c r="H78" s="70">
        <f t="shared" ref="H78:H82" si="30">IF(J78="нд","нд",(J78+L78+N78+P78))</f>
        <v>70</v>
      </c>
      <c r="I78" s="68">
        <f t="shared" ref="I78:I82" si="31">K78+M78+O78+Q78</f>
        <v>0</v>
      </c>
      <c r="J78" s="68">
        <f>'[1]Формат ИПР'!AY66</f>
        <v>0</v>
      </c>
      <c r="K78" s="68">
        <f>'[1]Формат ИПР'!AZ66</f>
        <v>0</v>
      </c>
      <c r="L78" s="68">
        <f>'[1]Формат ИПР'!BA66</f>
        <v>15</v>
      </c>
      <c r="M78" s="68">
        <f>'[1]Формат ИПР'!BB66</f>
        <v>0</v>
      </c>
      <c r="N78" s="68">
        <f>'[1]Формат ИПР'!BC66</f>
        <v>20</v>
      </c>
      <c r="O78" s="68">
        <f>'[1]Формат ИПР'!BD66</f>
        <v>0</v>
      </c>
      <c r="P78" s="68">
        <f>'[1]Формат ИПР'!BE66</f>
        <v>35</v>
      </c>
      <c r="Q78" s="68">
        <f>'[1]Формат ИПР'!BF66</f>
        <v>0</v>
      </c>
      <c r="R78" s="69" t="s">
        <v>29</v>
      </c>
      <c r="S78" s="70">
        <f t="shared" si="5"/>
        <v>203.54755613301899</v>
      </c>
      <c r="T78" s="71">
        <f t="shared" si="2"/>
        <v>-35</v>
      </c>
      <c r="U78" s="72">
        <f t="shared" si="3"/>
        <v>-1</v>
      </c>
      <c r="V78" s="66" t="str">
        <f>'[1]Формат ИПР'!BJ66</f>
        <v>По согласованию с Заявителем работы по реконструкции перенесены на 2024 год</v>
      </c>
      <c r="W78" s="1"/>
      <c r="Y78" s="73"/>
      <c r="Z78" s="78"/>
      <c r="AB78" s="74"/>
    </row>
    <row r="79" spans="1:28" ht="78" x14ac:dyDescent="0.3">
      <c r="A79" s="63" t="str">
        <f>'[1]Формат ИПР'!A67</f>
        <v>1.1.1.4.2</v>
      </c>
      <c r="B79" s="65" t="str">
        <f>'[1]Формат ИПР'!B67</f>
        <v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9" s="63" t="str">
        <f>'[1]Формат ИПР'!C67</f>
        <v>M_Che436</v>
      </c>
      <c r="D79" s="68" t="str">
        <f>'[1]Формат ИПР'!LO67</f>
        <v>нд</v>
      </c>
      <c r="E79" s="68">
        <f>'[1]Формат ИПР'!AT67</f>
        <v>31.458339840000001</v>
      </c>
      <c r="F79" s="68" t="s">
        <v>29</v>
      </c>
      <c r="G79" s="68">
        <f>'[1]Формат ИПР'!AU67</f>
        <v>424.85642217359299</v>
      </c>
      <c r="H79" s="70">
        <f t="shared" si="30"/>
        <v>441.01401858076531</v>
      </c>
      <c r="I79" s="68">
        <f t="shared" si="31"/>
        <v>0</v>
      </c>
      <c r="J79" s="68">
        <f>'[1]Формат ИПР'!AY67</f>
        <v>0</v>
      </c>
      <c r="K79" s="68">
        <f>'[1]Формат ИПР'!AZ67</f>
        <v>0</v>
      </c>
      <c r="L79" s="68">
        <f>'[1]Формат ИПР'!BA67</f>
        <v>130</v>
      </c>
      <c r="M79" s="68">
        <f>'[1]Формат ИПР'!BB67</f>
        <v>0</v>
      </c>
      <c r="N79" s="68">
        <f>'[1]Формат ИПР'!BC67</f>
        <v>160</v>
      </c>
      <c r="O79" s="68">
        <f>'[1]Формат ИПР'!BD67</f>
        <v>0</v>
      </c>
      <c r="P79" s="68">
        <f>'[1]Формат ИПР'!BE67</f>
        <v>151.01401858076531</v>
      </c>
      <c r="Q79" s="68">
        <f>'[1]Формат ИПР'!BF67</f>
        <v>0</v>
      </c>
      <c r="R79" s="69" t="s">
        <v>29</v>
      </c>
      <c r="S79" s="70">
        <f t="shared" si="5"/>
        <v>424.85642217359299</v>
      </c>
      <c r="T79" s="71">
        <f t="shared" si="2"/>
        <v>-290</v>
      </c>
      <c r="U79" s="72">
        <f t="shared" si="3"/>
        <v>-1</v>
      </c>
      <c r="V79" s="66" t="str">
        <f>'[1]Формат ИПР'!BJ67</f>
        <v>Отклонение обусловлено увеличением сметной стоимости по факту выхода ГГЭ ПСД, что повлекло за собой необходимость заключения дополнительного соглашения в части изменения суммы и сроков реализации.</v>
      </c>
      <c r="W79" s="1"/>
      <c r="Y79" s="80"/>
      <c r="Z79" s="78"/>
      <c r="AB79" s="74"/>
    </row>
    <row r="80" spans="1:28" ht="109.2" x14ac:dyDescent="0.3">
      <c r="A80" s="63" t="str">
        <f>'[1]Формат ИПР'!A68</f>
        <v>1.1.1.4.2</v>
      </c>
      <c r="B80" s="65" t="str">
        <f>'[1]Формат ИПР'!B68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v>
      </c>
      <c r="C80" s="63" t="str">
        <f>'[1]Формат ИПР'!C68</f>
        <v>M_Che431</v>
      </c>
      <c r="D80" s="68" t="str">
        <f>'[1]Формат ИПР'!LO68</f>
        <v>нд</v>
      </c>
      <c r="E80" s="68">
        <f>'[1]Формат ИПР'!AT68</f>
        <v>0</v>
      </c>
      <c r="F80" s="68" t="s">
        <v>29</v>
      </c>
      <c r="G80" s="68">
        <f>'[1]Формат ИПР'!AU68</f>
        <v>6.1803905166585702</v>
      </c>
      <c r="H80" s="70">
        <f t="shared" si="30"/>
        <v>0</v>
      </c>
      <c r="I80" s="68">
        <f t="shared" si="31"/>
        <v>0.36738999999999999</v>
      </c>
      <c r="J80" s="68">
        <f>'[1]Формат ИПР'!AY68</f>
        <v>0</v>
      </c>
      <c r="K80" s="68">
        <f>'[1]Формат ИПР'!AZ68</f>
        <v>0</v>
      </c>
      <c r="L80" s="68">
        <f>'[1]Формат ИПР'!BA68</f>
        <v>0</v>
      </c>
      <c r="M80" s="68">
        <f>'[1]Формат ИПР'!BB68</f>
        <v>0</v>
      </c>
      <c r="N80" s="68">
        <f>'[1]Формат ИПР'!BC68</f>
        <v>0</v>
      </c>
      <c r="O80" s="68">
        <f>'[1]Формат ИПР'!BD68</f>
        <v>0.36738999999999999</v>
      </c>
      <c r="P80" s="68">
        <f>'[1]Формат ИПР'!BE68</f>
        <v>0</v>
      </c>
      <c r="Q80" s="68">
        <f>'[1]Формат ИПР'!BF68</f>
        <v>0</v>
      </c>
      <c r="R80" s="69" t="s">
        <v>29</v>
      </c>
      <c r="S80" s="70">
        <f t="shared" si="5"/>
        <v>5.8130005166585699</v>
      </c>
      <c r="T80" s="71">
        <f t="shared" si="2"/>
        <v>0.36738999999999999</v>
      </c>
      <c r="U80" s="72" t="str">
        <f t="shared" si="3"/>
        <v>-</v>
      </c>
      <c r="V80" s="66" t="str">
        <f>'[1]Формат ИПР'!BJ68</f>
        <v>Отклонение связано с необходимостью приобретения более дорогой комплектация «Ячейки КРУН серии КРУ-СЭЩ-59 с выключателем ВВУ-СЭЩ-П-10-20/1000, МПУ «Сириус-2-МЛ»», что привело к увеличению сметной стоимости.
В связи  с чем принято решение принять ПИР и расторгнуть договор подряда для повторного проведения ТЗП на СМР.</v>
      </c>
      <c r="W80" s="1"/>
      <c r="Y80" s="73"/>
      <c r="Z80" s="78"/>
      <c r="AB80" s="74"/>
    </row>
    <row r="81" spans="1:28" ht="124.8" x14ac:dyDescent="0.3">
      <c r="A81" s="63" t="str">
        <f>'[1]Формат ИПР'!A69</f>
        <v>1.1.1.4.2</v>
      </c>
      <c r="B81" s="65" t="str">
        <f>'[1]Формат ИПР'!B69</f>
        <v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v>
      </c>
      <c r="C81" s="63" t="str">
        <f>'[1]Формат ИПР'!C69</f>
        <v>M_Che432</v>
      </c>
      <c r="D81" s="68" t="str">
        <f>'[1]Формат ИПР'!LO69</f>
        <v>нд</v>
      </c>
      <c r="E81" s="68">
        <f>'[1]Формат ИПР'!AT69</f>
        <v>0</v>
      </c>
      <c r="F81" s="68" t="s">
        <v>29</v>
      </c>
      <c r="G81" s="68">
        <f>'[1]Формат ИПР'!AU69</f>
        <v>5.4095898203013499</v>
      </c>
      <c r="H81" s="70">
        <f t="shared" si="30"/>
        <v>0</v>
      </c>
      <c r="I81" s="68">
        <f t="shared" si="31"/>
        <v>0</v>
      </c>
      <c r="J81" s="68">
        <f>'[1]Формат ИПР'!AY69</f>
        <v>0</v>
      </c>
      <c r="K81" s="68">
        <f>'[1]Формат ИПР'!AZ69</f>
        <v>0</v>
      </c>
      <c r="L81" s="68">
        <f>'[1]Формат ИПР'!BA69</f>
        <v>0</v>
      </c>
      <c r="M81" s="68">
        <f>'[1]Формат ИПР'!BB69</f>
        <v>0</v>
      </c>
      <c r="N81" s="68">
        <f>'[1]Формат ИПР'!BC69</f>
        <v>0</v>
      </c>
      <c r="O81" s="68">
        <f>'[1]Формат ИПР'!BD69</f>
        <v>0</v>
      </c>
      <c r="P81" s="68">
        <f>'[1]Формат ИПР'!BE69</f>
        <v>0</v>
      </c>
      <c r="Q81" s="68">
        <f>'[1]Формат ИПР'!BF69</f>
        <v>0</v>
      </c>
      <c r="R81" s="69" t="s">
        <v>29</v>
      </c>
      <c r="S81" s="70">
        <f t="shared" si="5"/>
        <v>5.4095898203013499</v>
      </c>
      <c r="T81" s="71">
        <f t="shared" si="2"/>
        <v>0</v>
      </c>
      <c r="U81" s="72" t="str">
        <f t="shared" si="3"/>
        <v>-</v>
      </c>
      <c r="V81" s="66" t="str">
        <f>'[1]Формат ИПР'!BJ69</f>
        <v>нд</v>
      </c>
      <c r="W81" s="1"/>
      <c r="Y81" s="73"/>
      <c r="Z81" s="78"/>
      <c r="AB81" s="74"/>
    </row>
    <row r="82" spans="1:28" ht="78" x14ac:dyDescent="0.3">
      <c r="A82" s="63" t="str">
        <f>'[1]Формат ИПР'!A70</f>
        <v>1.1.1.4.2</v>
      </c>
      <c r="B82" s="65" t="str">
        <f>'[1]Формат ИПР'!B70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v>
      </c>
      <c r="C82" s="63" t="str">
        <f>'[1]Формат ИПР'!C70</f>
        <v>M_Che423</v>
      </c>
      <c r="D82" s="68">
        <f>'[1]Формат ИПР'!LO70</f>
        <v>1.9129033333333334</v>
      </c>
      <c r="E82" s="68">
        <f>'[1]Формат ИПР'!AT70</f>
        <v>0.93837011000000004</v>
      </c>
      <c r="F82" s="68" t="s">
        <v>29</v>
      </c>
      <c r="G82" s="68">
        <f>'[1]Формат ИПР'!AU70</f>
        <v>14.295562390000002</v>
      </c>
      <c r="H82" s="70">
        <f t="shared" si="30"/>
        <v>14.295562390000002</v>
      </c>
      <c r="I82" s="68">
        <f t="shared" si="31"/>
        <v>7.8081611799999999</v>
      </c>
      <c r="J82" s="68">
        <f>'[1]Формат ИПР'!AY70</f>
        <v>0</v>
      </c>
      <c r="K82" s="68">
        <f>'[1]Формат ИПР'!AZ70</f>
        <v>0</v>
      </c>
      <c r="L82" s="68">
        <f>'[1]Формат ИПР'!BA70</f>
        <v>8</v>
      </c>
      <c r="M82" s="68">
        <f>'[1]Формат ИПР'!BB70</f>
        <v>7.5417851799999998</v>
      </c>
      <c r="N82" s="68">
        <f>'[1]Формат ИПР'!BC70</f>
        <v>4</v>
      </c>
      <c r="O82" s="68">
        <f>'[1]Формат ИПР'!BD70</f>
        <v>0.266376</v>
      </c>
      <c r="P82" s="68">
        <f>'[1]Формат ИПР'!BE70</f>
        <v>2.2955623900000024</v>
      </c>
      <c r="Q82" s="68">
        <f>'[1]Формат ИПР'!BF70</f>
        <v>0</v>
      </c>
      <c r="R82" s="69" t="s">
        <v>29</v>
      </c>
      <c r="S82" s="70">
        <f t="shared" si="5"/>
        <v>6.4874012100000025</v>
      </c>
      <c r="T82" s="71">
        <f t="shared" si="2"/>
        <v>-4.1918388200000001</v>
      </c>
      <c r="U82" s="72">
        <f t="shared" si="3"/>
        <v>-0.34931990166666665</v>
      </c>
      <c r="V82" s="66" t="str">
        <f>'[1]Формат ИПР'!BJ70</f>
        <v>Отклонение обусловлено увеличением сроков поставки оборудования заводом-изготовителем</v>
      </c>
      <c r="W82" s="1"/>
      <c r="Y82" s="73"/>
      <c r="Z82" s="78"/>
      <c r="AB82" s="74"/>
    </row>
    <row r="83" spans="1:28" ht="31.2" x14ac:dyDescent="0.3">
      <c r="A83" s="64" t="s">
        <v>99</v>
      </c>
      <c r="B83" s="65" t="s">
        <v>100</v>
      </c>
      <c r="C83" s="66" t="s">
        <v>28</v>
      </c>
      <c r="D83" s="76">
        <f>D84+D87+D94+D105</f>
        <v>641.65905141242933</v>
      </c>
      <c r="E83" s="76">
        <f>E84+E87+E94+E105</f>
        <v>941.14028481873856</v>
      </c>
      <c r="F83" s="68" t="s">
        <v>29</v>
      </c>
      <c r="G83" s="76">
        <f t="shared" ref="G83:Q83" si="32">G84+G87+G94+G105</f>
        <v>3718.2116091075513</v>
      </c>
      <c r="H83" s="76">
        <f t="shared" si="32"/>
        <v>3648.2834233767121</v>
      </c>
      <c r="I83" s="76">
        <f t="shared" si="32"/>
        <v>33.401693669999993</v>
      </c>
      <c r="J83" s="76">
        <f t="shared" si="32"/>
        <v>147</v>
      </c>
      <c r="K83" s="76">
        <f t="shared" si="32"/>
        <v>1.46497754</v>
      </c>
      <c r="L83" s="76">
        <f t="shared" si="32"/>
        <v>310</v>
      </c>
      <c r="M83" s="76">
        <f t="shared" si="32"/>
        <v>7.8145590299999999</v>
      </c>
      <c r="N83" s="76">
        <f t="shared" si="32"/>
        <v>336.8646583466666</v>
      </c>
      <c r="O83" s="76">
        <f t="shared" si="32"/>
        <v>24.122157099999995</v>
      </c>
      <c r="P83" s="76">
        <f t="shared" si="32"/>
        <v>2854.4187650300455</v>
      </c>
      <c r="Q83" s="76">
        <f t="shared" si="32"/>
        <v>0</v>
      </c>
      <c r="R83" s="69" t="s">
        <v>29</v>
      </c>
      <c r="S83" s="70">
        <f t="shared" si="5"/>
        <v>3684.8099154375514</v>
      </c>
      <c r="T83" s="71">
        <f t="shared" si="2"/>
        <v>-760.46296467666662</v>
      </c>
      <c r="U83" s="72">
        <f t="shared" si="3"/>
        <v>-0.95792520385078783</v>
      </c>
      <c r="V83" s="63" t="s">
        <v>29</v>
      </c>
      <c r="W83" s="1"/>
      <c r="Y83" s="73"/>
      <c r="AB83" s="74"/>
    </row>
    <row r="84" spans="1:28" ht="46.8" x14ac:dyDescent="0.3">
      <c r="A84" s="64" t="s">
        <v>101</v>
      </c>
      <c r="B84" s="65" t="s">
        <v>102</v>
      </c>
      <c r="C84" s="66" t="s">
        <v>28</v>
      </c>
      <c r="D84" s="76">
        <f>D85+D86</f>
        <v>0</v>
      </c>
      <c r="E84" s="76">
        <f t="shared" ref="E84:Q84" si="33">E85+E86</f>
        <v>0</v>
      </c>
      <c r="F84" s="68" t="s">
        <v>29</v>
      </c>
      <c r="G84" s="76">
        <f t="shared" si="33"/>
        <v>0</v>
      </c>
      <c r="H84" s="76">
        <f t="shared" si="33"/>
        <v>0</v>
      </c>
      <c r="I84" s="76">
        <f t="shared" si="33"/>
        <v>0</v>
      </c>
      <c r="J84" s="76">
        <f t="shared" si="33"/>
        <v>0</v>
      </c>
      <c r="K84" s="76">
        <f t="shared" si="33"/>
        <v>0</v>
      </c>
      <c r="L84" s="76">
        <f t="shared" si="33"/>
        <v>0</v>
      </c>
      <c r="M84" s="76">
        <f t="shared" si="33"/>
        <v>0</v>
      </c>
      <c r="N84" s="76">
        <f t="shared" si="33"/>
        <v>0</v>
      </c>
      <c r="O84" s="76">
        <f t="shared" si="33"/>
        <v>0</v>
      </c>
      <c r="P84" s="76">
        <f t="shared" si="33"/>
        <v>0</v>
      </c>
      <c r="Q84" s="76">
        <f t="shared" si="33"/>
        <v>0</v>
      </c>
      <c r="R84" s="69" t="s">
        <v>29</v>
      </c>
      <c r="S84" s="70">
        <f t="shared" si="5"/>
        <v>0</v>
      </c>
      <c r="T84" s="71">
        <f t="shared" si="2"/>
        <v>0</v>
      </c>
      <c r="U84" s="72" t="str">
        <f t="shared" si="3"/>
        <v>-</v>
      </c>
      <c r="V84" s="63" t="s">
        <v>29</v>
      </c>
      <c r="W84" s="1"/>
      <c r="Y84" s="73"/>
      <c r="AB84" s="74"/>
    </row>
    <row r="85" spans="1:28" ht="31.2" x14ac:dyDescent="0.3">
      <c r="A85" s="64" t="s">
        <v>103</v>
      </c>
      <c r="B85" s="65" t="s">
        <v>104</v>
      </c>
      <c r="C85" s="66" t="s">
        <v>28</v>
      </c>
      <c r="D85" s="68">
        <v>0</v>
      </c>
      <c r="E85" s="68">
        <v>0</v>
      </c>
      <c r="F85" s="68" t="s">
        <v>29</v>
      </c>
      <c r="G85" s="68">
        <v>0</v>
      </c>
      <c r="H85" s="68">
        <v>0</v>
      </c>
      <c r="I85" s="68">
        <v>0</v>
      </c>
      <c r="J85" s="68">
        <v>0</v>
      </c>
      <c r="K85" s="68">
        <v>0</v>
      </c>
      <c r="L85" s="68">
        <v>0</v>
      </c>
      <c r="M85" s="68">
        <v>0</v>
      </c>
      <c r="N85" s="68">
        <v>0</v>
      </c>
      <c r="O85" s="68">
        <v>0</v>
      </c>
      <c r="P85" s="68">
        <v>0</v>
      </c>
      <c r="Q85" s="68">
        <v>0</v>
      </c>
      <c r="R85" s="69" t="s">
        <v>29</v>
      </c>
      <c r="S85" s="70">
        <f t="shared" si="5"/>
        <v>0</v>
      </c>
      <c r="T85" s="71">
        <f t="shared" si="2"/>
        <v>0</v>
      </c>
      <c r="U85" s="72" t="str">
        <f t="shared" si="3"/>
        <v>-</v>
      </c>
      <c r="V85" s="63" t="s">
        <v>29</v>
      </c>
      <c r="W85" s="1"/>
      <c r="Y85" s="73"/>
      <c r="AB85" s="74"/>
    </row>
    <row r="86" spans="1:28" ht="46.8" x14ac:dyDescent="0.3">
      <c r="A86" s="64" t="s">
        <v>105</v>
      </c>
      <c r="B86" s="65" t="s">
        <v>106</v>
      </c>
      <c r="C86" s="66" t="s">
        <v>28</v>
      </c>
      <c r="D86" s="68">
        <v>0</v>
      </c>
      <c r="E86" s="68">
        <v>0</v>
      </c>
      <c r="F86" s="68" t="s">
        <v>29</v>
      </c>
      <c r="G86" s="68">
        <v>0</v>
      </c>
      <c r="H86" s="68">
        <v>0</v>
      </c>
      <c r="I86" s="68">
        <v>0</v>
      </c>
      <c r="J86" s="68">
        <v>0</v>
      </c>
      <c r="K86" s="68">
        <v>0</v>
      </c>
      <c r="L86" s="68">
        <v>0</v>
      </c>
      <c r="M86" s="68">
        <v>0</v>
      </c>
      <c r="N86" s="68">
        <v>0</v>
      </c>
      <c r="O86" s="68">
        <v>0</v>
      </c>
      <c r="P86" s="68">
        <v>0</v>
      </c>
      <c r="Q86" s="68">
        <v>0</v>
      </c>
      <c r="R86" s="69" t="s">
        <v>29</v>
      </c>
      <c r="S86" s="70">
        <f t="shared" si="5"/>
        <v>0</v>
      </c>
      <c r="T86" s="71">
        <f t="shared" si="2"/>
        <v>0</v>
      </c>
      <c r="U86" s="72" t="str">
        <f t="shared" si="3"/>
        <v>-</v>
      </c>
      <c r="V86" s="63" t="s">
        <v>29</v>
      </c>
      <c r="W86" s="1"/>
      <c r="Y86" s="73"/>
      <c r="AB86" s="74"/>
    </row>
    <row r="87" spans="1:28" ht="46.8" x14ac:dyDescent="0.3">
      <c r="A87" s="64" t="s">
        <v>107</v>
      </c>
      <c r="B87" s="65" t="s">
        <v>108</v>
      </c>
      <c r="C87" s="66" t="s">
        <v>28</v>
      </c>
      <c r="D87" s="68">
        <f>D88+D93</f>
        <v>76.264584745762718</v>
      </c>
      <c r="E87" s="68">
        <f>E88+E93</f>
        <v>400.65720274999995</v>
      </c>
      <c r="F87" s="68" t="s">
        <v>29</v>
      </c>
      <c r="G87" s="68">
        <f t="shared" ref="G87:Q87" si="34">G88+G93</f>
        <v>341.2686152175516</v>
      </c>
      <c r="H87" s="68">
        <f t="shared" si="34"/>
        <v>303.12948503671203</v>
      </c>
      <c r="I87" s="68">
        <f t="shared" si="34"/>
        <v>30.742066439999995</v>
      </c>
      <c r="J87" s="68">
        <f t="shared" si="34"/>
        <v>27</v>
      </c>
      <c r="K87" s="68">
        <f t="shared" si="34"/>
        <v>0</v>
      </c>
      <c r="L87" s="68">
        <f t="shared" si="34"/>
        <v>110</v>
      </c>
      <c r="M87" s="68">
        <f t="shared" si="34"/>
        <v>7.8145590299999999</v>
      </c>
      <c r="N87" s="68">
        <f t="shared" si="34"/>
        <v>126.8646583466666</v>
      </c>
      <c r="O87" s="68">
        <f t="shared" si="34"/>
        <v>22.927507409999997</v>
      </c>
      <c r="P87" s="68">
        <f t="shared" si="34"/>
        <v>39.264826690045396</v>
      </c>
      <c r="Q87" s="68">
        <f t="shared" si="34"/>
        <v>0</v>
      </c>
      <c r="R87" s="69" t="s">
        <v>29</v>
      </c>
      <c r="S87" s="70">
        <f t="shared" si="5"/>
        <v>310.52654877755162</v>
      </c>
      <c r="T87" s="71">
        <f t="shared" si="2"/>
        <v>-233.1225919066666</v>
      </c>
      <c r="U87" s="72">
        <f t="shared" si="3"/>
        <v>-0.88349305044250781</v>
      </c>
      <c r="V87" s="63" t="s">
        <v>29</v>
      </c>
      <c r="W87" s="1"/>
      <c r="Y87" s="73"/>
      <c r="AB87" s="74"/>
    </row>
    <row r="88" spans="1:28" ht="31.2" x14ac:dyDescent="0.3">
      <c r="A88" s="64" t="s">
        <v>109</v>
      </c>
      <c r="B88" s="65" t="s">
        <v>110</v>
      </c>
      <c r="C88" s="66" t="s">
        <v>28</v>
      </c>
      <c r="D88" s="68">
        <f>SUM(D89:D92)</f>
        <v>76.264584745762718</v>
      </c>
      <c r="E88" s="68">
        <f>SUM(E89:E92)</f>
        <v>400.65720274999995</v>
      </c>
      <c r="F88" s="68" t="s">
        <v>29</v>
      </c>
      <c r="G88" s="68">
        <f t="shared" ref="G88:Q88" si="35">SUM(G89:G92)</f>
        <v>341.2686152175516</v>
      </c>
      <c r="H88" s="68">
        <f t="shared" si="35"/>
        <v>303.12948503671203</v>
      </c>
      <c r="I88" s="68">
        <f t="shared" si="35"/>
        <v>30.742066439999995</v>
      </c>
      <c r="J88" s="68">
        <f t="shared" si="35"/>
        <v>27</v>
      </c>
      <c r="K88" s="68">
        <f t="shared" si="35"/>
        <v>0</v>
      </c>
      <c r="L88" s="68">
        <f t="shared" si="35"/>
        <v>110</v>
      </c>
      <c r="M88" s="68">
        <f t="shared" si="35"/>
        <v>7.8145590299999999</v>
      </c>
      <c r="N88" s="68">
        <f t="shared" si="35"/>
        <v>126.8646583466666</v>
      </c>
      <c r="O88" s="68">
        <f t="shared" si="35"/>
        <v>22.927507409999997</v>
      </c>
      <c r="P88" s="68">
        <f t="shared" si="35"/>
        <v>39.264826690045396</v>
      </c>
      <c r="Q88" s="68">
        <f t="shared" si="35"/>
        <v>0</v>
      </c>
      <c r="R88" s="69" t="s">
        <v>29</v>
      </c>
      <c r="S88" s="70">
        <f t="shared" si="5"/>
        <v>310.52654877755162</v>
      </c>
      <c r="T88" s="71">
        <f t="shared" si="2"/>
        <v>-233.1225919066666</v>
      </c>
      <c r="U88" s="72">
        <f t="shared" si="3"/>
        <v>-0.88349305044250781</v>
      </c>
      <c r="V88" s="63" t="s">
        <v>29</v>
      </c>
      <c r="W88" s="1"/>
      <c r="Y88" s="73"/>
      <c r="AB88" s="74"/>
    </row>
    <row r="89" spans="1:28" ht="46.8" x14ac:dyDescent="0.3">
      <c r="A89" s="63" t="str">
        <f>'[1]Формат ИПР'!A77</f>
        <v>1.1.2.2.1</v>
      </c>
      <c r="B89" s="65" t="str">
        <f>'[1]Формат ИПР'!B77</f>
        <v>Реконструкция ВЛ 110 кВ ПС Ойсунгур - опора №82 (Л-128) с заменой существующего провода АС-120 на АС-150 по трассе протяжённостью 12,227 км.</v>
      </c>
      <c r="C89" s="63" t="str">
        <f>'[1]Формат ИПР'!C77</f>
        <v>I_Che164</v>
      </c>
      <c r="D89" s="68">
        <f>'[1]Формат ИПР'!LO77</f>
        <v>17.126889830508475</v>
      </c>
      <c r="E89" s="68">
        <f>'[1]Формат ИПР'!AT77</f>
        <v>76.15436665</v>
      </c>
      <c r="F89" s="68" t="s">
        <v>29</v>
      </c>
      <c r="G89" s="68">
        <f>'[1]Формат ИПР'!AU77</f>
        <v>87.92632501666661</v>
      </c>
      <c r="H89" s="70">
        <f t="shared" ref="H89:H92" si="36">IF(J89="нд","нд",(J89+L89+N89+P89))</f>
        <v>87.934658346666595</v>
      </c>
      <c r="I89" s="68">
        <f t="shared" ref="I89:I92" si="37">K89+M89+O89+Q89</f>
        <v>30.733733109999996</v>
      </c>
      <c r="J89" s="68">
        <f>'[1]Формат ИПР'!AY77</f>
        <v>12</v>
      </c>
      <c r="K89" s="68">
        <f>'[1]Формат ИПР'!AZ77</f>
        <v>0</v>
      </c>
      <c r="L89" s="68">
        <f>'[1]Формат ИПР'!BA77</f>
        <v>50</v>
      </c>
      <c r="M89" s="68">
        <f>'[1]Формат ИПР'!BB77</f>
        <v>7.8145590299999999</v>
      </c>
      <c r="N89" s="68">
        <f>'[1]Формат ИПР'!BC77</f>
        <v>25.934658346666595</v>
      </c>
      <c r="O89" s="68">
        <f>'[1]Формат ИПР'!BD77</f>
        <v>22.919174079999998</v>
      </c>
      <c r="P89" s="68">
        <f>'[1]Формат ИПР'!BE77</f>
        <v>0</v>
      </c>
      <c r="Q89" s="68">
        <f>'[1]Формат ИПР'!BF77</f>
        <v>0</v>
      </c>
      <c r="R89" s="69" t="s">
        <v>29</v>
      </c>
      <c r="S89" s="70">
        <f t="shared" si="5"/>
        <v>57.192591906666614</v>
      </c>
      <c r="T89" s="71">
        <f t="shared" ref="T89:T152" si="38">IF(H89="нд","нд",(K89+M89+O89)-(J89+L89+N89))</f>
        <v>-57.200925236666599</v>
      </c>
      <c r="U89" s="72">
        <f t="shared" ref="U89:U152" si="39">IF(H89="нд","нд",IF((J89+L89+N89)&gt;0,T89/(J89+L89+N89),"-"))</f>
        <v>-0.65049351771132413</v>
      </c>
      <c r="V89" s="66" t="str">
        <f>'[1]Формат ИПР'!BJ77</f>
        <v xml:space="preserve"> Позднее одобрение  Северо-Кавказским РДУ  заявки  АО "Чеченэнерго"  № 509 и №436  по  отключению  линии до сентября 2023 года  для проведения работ подрядчиком. </v>
      </c>
      <c r="W89" s="1"/>
      <c r="Y89" s="73"/>
      <c r="Z89" s="78"/>
      <c r="AB89" s="74"/>
    </row>
    <row r="90" spans="1:28" ht="62.4" x14ac:dyDescent="0.3">
      <c r="A90" s="63" t="str">
        <f>'[1]Формат ИПР'!A78</f>
        <v>1.1.2.2.1</v>
      </c>
      <c r="B90" s="65" t="str">
        <f>'[1]Формат ИПР'!B78</f>
        <v>Реконструкция ВЛ 110 кВ ПС Наурская - ПС  №84 (Л-185) с заменой существующего провода АС-150 на АС-185 по трассе протяжённостью 39,942 км</v>
      </c>
      <c r="C90" s="63" t="str">
        <f>'[1]Формат ИПР'!C78</f>
        <v>I_Che165</v>
      </c>
      <c r="D90" s="68">
        <f>'[1]Формат ИПР'!LO78</f>
        <v>59.137694915254244</v>
      </c>
      <c r="E90" s="68">
        <f>'[1]Формат ИПР'!AT78</f>
        <v>324.50283609999997</v>
      </c>
      <c r="F90" s="68" t="s">
        <v>29</v>
      </c>
      <c r="G90" s="68">
        <f>'[1]Формат ИПР'!AU78</f>
        <v>196.54743953794775</v>
      </c>
      <c r="H90" s="70">
        <f t="shared" si="36"/>
        <v>181.934196096281</v>
      </c>
      <c r="I90" s="68">
        <f t="shared" si="37"/>
        <v>8.3333299999999999E-3</v>
      </c>
      <c r="J90" s="68">
        <f>'[1]Формат ИПР'!AY78</f>
        <v>15</v>
      </c>
      <c r="K90" s="68">
        <f>'[1]Формат ИПР'!AZ78</f>
        <v>0</v>
      </c>
      <c r="L90" s="68">
        <f>'[1]Формат ИПР'!BA78</f>
        <v>60</v>
      </c>
      <c r="M90" s="68">
        <f>'[1]Формат ИПР'!BB78</f>
        <v>0</v>
      </c>
      <c r="N90" s="68">
        <f>'[1]Формат ИПР'!BC78</f>
        <v>81.93</v>
      </c>
      <c r="O90" s="68">
        <f>'[1]Формат ИПР'!BD78</f>
        <v>8.3333299999999999E-3</v>
      </c>
      <c r="P90" s="68">
        <f>'[1]Формат ИПР'!BE78</f>
        <v>25.004196096280992</v>
      </c>
      <c r="Q90" s="68">
        <f>'[1]Формат ИПР'!BF78</f>
        <v>0</v>
      </c>
      <c r="R90" s="69" t="s">
        <v>29</v>
      </c>
      <c r="S90" s="70">
        <f t="shared" si="5"/>
        <v>196.53910620794775</v>
      </c>
      <c r="T90" s="71">
        <f t="shared" si="38"/>
        <v>-156.92166667000001</v>
      </c>
      <c r="U90" s="72">
        <f t="shared" si="39"/>
        <v>-0.99994689778882306</v>
      </c>
      <c r="V90" s="66" t="str">
        <f>'[1]Формат ИПР'!BJ78</f>
        <v>Отклонение обусловлено корректировкой сметной документации, связанной с удорожанием материалов, необходимых для завершения строительно-монтажных работ.  Скорректирвоанная ПСД направлена в ГАУ «Управление государственной экспертизы ЧР»</v>
      </c>
      <c r="W90" s="1"/>
      <c r="Y90" s="80"/>
      <c r="Z90" s="80"/>
      <c r="AB90" s="74"/>
    </row>
    <row r="91" spans="1:28" ht="31.2" x14ac:dyDescent="0.3">
      <c r="A91" s="63" t="str">
        <f>'[1]Формат ИПР'!A79</f>
        <v>1.1.2.2.1</v>
      </c>
      <c r="B91" s="65" t="str">
        <f>'[1]Формат ИПР'!B79</f>
        <v>Реконструкция ВЛ-10кВ Ф-9 ПС 110 "Курчалой" с. Цацан-Юрт, протяженностью 15 км</v>
      </c>
      <c r="C91" s="63" t="str">
        <f>'[1]Формат ИПР'!C79</f>
        <v>M_Che445</v>
      </c>
      <c r="D91" s="68" t="str">
        <f>'[1]Формат ИПР'!LO79</f>
        <v>нд</v>
      </c>
      <c r="E91" s="68">
        <f>'[1]Формат ИПР'!AT79</f>
        <v>0</v>
      </c>
      <c r="F91" s="68" t="s">
        <v>29</v>
      </c>
      <c r="G91" s="68">
        <f>'[1]Формат ИПР'!AU79</f>
        <v>20.210292677198801</v>
      </c>
      <c r="H91" s="70">
        <f t="shared" si="36"/>
        <v>20.210292677198801</v>
      </c>
      <c r="I91" s="68">
        <f t="shared" si="37"/>
        <v>0</v>
      </c>
      <c r="J91" s="68">
        <f>'[1]Формат ИПР'!AY79</f>
        <v>0</v>
      </c>
      <c r="K91" s="68">
        <f>'[1]Формат ИПР'!AZ79</f>
        <v>0</v>
      </c>
      <c r="L91" s="68">
        <f>'[1]Формат ИПР'!BA79</f>
        <v>0</v>
      </c>
      <c r="M91" s="68">
        <f>'[1]Формат ИПР'!BB79</f>
        <v>0</v>
      </c>
      <c r="N91" s="68">
        <f>'[1]Формат ИПР'!BC79</f>
        <v>12</v>
      </c>
      <c r="O91" s="68">
        <f>'[1]Формат ИПР'!BD79</f>
        <v>0</v>
      </c>
      <c r="P91" s="68">
        <f>'[1]Формат ИПР'!BE79</f>
        <v>8.210292677198801</v>
      </c>
      <c r="Q91" s="68">
        <f>'[1]Формат ИПР'!BF79</f>
        <v>0</v>
      </c>
      <c r="R91" s="69" t="s">
        <v>29</v>
      </c>
      <c r="S91" s="70">
        <f t="shared" si="5"/>
        <v>20.210292677198801</v>
      </c>
      <c r="T91" s="71">
        <f t="shared" si="38"/>
        <v>-12</v>
      </c>
      <c r="U91" s="72">
        <f t="shared" si="39"/>
        <v>-1</v>
      </c>
      <c r="V91" s="66" t="str">
        <f>'[1]Формат ИПР'!BJ79</f>
        <v xml:space="preserve">По причине задержки  проведения ТЗП. </v>
      </c>
      <c r="W91" s="1"/>
      <c r="Y91" s="73"/>
      <c r="Z91" s="78"/>
      <c r="AB91" s="74"/>
    </row>
    <row r="92" spans="1:28" ht="62.4" x14ac:dyDescent="0.3">
      <c r="A92" s="63" t="str">
        <f>'[1]Формат ИПР'!A80</f>
        <v>1.1.2.2.1</v>
      </c>
      <c r="B92" s="65" t="str">
        <f>'[1]Формат ИПР'!B80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2" s="63" t="str">
        <f>'[1]Формат ИПР'!C80</f>
        <v>M_Che446</v>
      </c>
      <c r="D92" s="68" t="str">
        <f>'[1]Формат ИПР'!LO80</f>
        <v>нд</v>
      </c>
      <c r="E92" s="68">
        <f>'[1]Формат ИПР'!AT80</f>
        <v>0</v>
      </c>
      <c r="F92" s="68" t="s">
        <v>29</v>
      </c>
      <c r="G92" s="68">
        <f>'[1]Формат ИПР'!AU80</f>
        <v>36.5845579857384</v>
      </c>
      <c r="H92" s="70">
        <f t="shared" si="36"/>
        <v>13.050337916565599</v>
      </c>
      <c r="I92" s="68">
        <f t="shared" si="37"/>
        <v>0</v>
      </c>
      <c r="J92" s="68">
        <f>'[1]Формат ИПР'!AY80</f>
        <v>0</v>
      </c>
      <c r="K92" s="68">
        <f>'[1]Формат ИПР'!AZ80</f>
        <v>0</v>
      </c>
      <c r="L92" s="68">
        <f>'[1]Формат ИПР'!BA80</f>
        <v>0</v>
      </c>
      <c r="M92" s="68">
        <f>'[1]Формат ИПР'!BB80</f>
        <v>0</v>
      </c>
      <c r="N92" s="68">
        <f>'[1]Формат ИПР'!BC80</f>
        <v>7</v>
      </c>
      <c r="O92" s="68">
        <f>'[1]Формат ИПР'!BD80</f>
        <v>0</v>
      </c>
      <c r="P92" s="68">
        <f>'[1]Формат ИПР'!BE80</f>
        <v>6.0503379165655993</v>
      </c>
      <c r="Q92" s="68">
        <f>'[1]Формат ИПР'!BF80</f>
        <v>0</v>
      </c>
      <c r="R92" s="69" t="s">
        <v>29</v>
      </c>
      <c r="S92" s="70">
        <f t="shared" ref="S92:S155" si="40">IF(H92="нд","нд",G92-I92)</f>
        <v>36.5845579857384</v>
      </c>
      <c r="T92" s="71">
        <f t="shared" si="38"/>
        <v>-7</v>
      </c>
      <c r="U92" s="72">
        <f t="shared" si="39"/>
        <v>-1</v>
      </c>
      <c r="V92" s="66" t="str">
        <f>'[1]Формат ИПР'!BJ80</f>
        <v xml:space="preserve">По причине задержки  проведения ТЗП. </v>
      </c>
      <c r="W92" s="1"/>
      <c r="Y92" s="73"/>
      <c r="Z92" s="78"/>
      <c r="AB92" s="74"/>
    </row>
    <row r="93" spans="1:28" ht="31.2" x14ac:dyDescent="0.3">
      <c r="A93" s="64" t="s">
        <v>111</v>
      </c>
      <c r="B93" s="65" t="s">
        <v>112</v>
      </c>
      <c r="C93" s="66" t="s">
        <v>28</v>
      </c>
      <c r="D93" s="68">
        <v>0</v>
      </c>
      <c r="E93" s="68">
        <v>0</v>
      </c>
      <c r="F93" s="68" t="s">
        <v>29</v>
      </c>
      <c r="G93" s="68">
        <v>0</v>
      </c>
      <c r="H93" s="68">
        <v>0</v>
      </c>
      <c r="I93" s="68">
        <v>0</v>
      </c>
      <c r="J93" s="68">
        <v>0</v>
      </c>
      <c r="K93" s="68">
        <v>0</v>
      </c>
      <c r="L93" s="68">
        <v>0</v>
      </c>
      <c r="M93" s="68">
        <v>0</v>
      </c>
      <c r="N93" s="68">
        <v>0</v>
      </c>
      <c r="O93" s="68">
        <v>0</v>
      </c>
      <c r="P93" s="68">
        <v>0</v>
      </c>
      <c r="Q93" s="68">
        <v>0</v>
      </c>
      <c r="R93" s="69" t="s">
        <v>29</v>
      </c>
      <c r="S93" s="70">
        <f t="shared" si="40"/>
        <v>0</v>
      </c>
      <c r="T93" s="71">
        <f t="shared" si="38"/>
        <v>0</v>
      </c>
      <c r="U93" s="72" t="str">
        <f t="shared" si="39"/>
        <v>-</v>
      </c>
      <c r="V93" s="63" t="s">
        <v>29</v>
      </c>
      <c r="W93" s="1"/>
      <c r="Y93" s="73"/>
      <c r="AB93" s="74"/>
    </row>
    <row r="94" spans="1:28" ht="31.2" x14ac:dyDescent="0.3">
      <c r="A94" s="64" t="s">
        <v>113</v>
      </c>
      <c r="B94" s="65" t="s">
        <v>114</v>
      </c>
      <c r="C94" s="66" t="s">
        <v>28</v>
      </c>
      <c r="D94" s="68">
        <f>SUM(D95:D104)</f>
        <v>565.39446666666663</v>
      </c>
      <c r="E94" s="68">
        <f t="shared" ref="E94:Q94" si="41">SUM(E95:E104)</f>
        <v>540.48308206873855</v>
      </c>
      <c r="F94" s="68" t="s">
        <v>29</v>
      </c>
      <c r="G94" s="68">
        <f t="shared" si="41"/>
        <v>3376.9429938899998</v>
      </c>
      <c r="H94" s="68">
        <f t="shared" si="41"/>
        <v>3345.15393834</v>
      </c>
      <c r="I94" s="68">
        <f t="shared" si="41"/>
        <v>2.6596272299999999</v>
      </c>
      <c r="J94" s="68">
        <f t="shared" si="41"/>
        <v>120</v>
      </c>
      <c r="K94" s="68">
        <f t="shared" si="41"/>
        <v>1.46497754</v>
      </c>
      <c r="L94" s="68">
        <f t="shared" si="41"/>
        <v>200</v>
      </c>
      <c r="M94" s="68">
        <f t="shared" si="41"/>
        <v>0</v>
      </c>
      <c r="N94" s="68">
        <f t="shared" si="41"/>
        <v>210</v>
      </c>
      <c r="O94" s="68">
        <f t="shared" si="41"/>
        <v>1.1946496899999999</v>
      </c>
      <c r="P94" s="68">
        <f t="shared" si="41"/>
        <v>2815.15393834</v>
      </c>
      <c r="Q94" s="68">
        <f t="shared" si="41"/>
        <v>0</v>
      </c>
      <c r="R94" s="69" t="s">
        <v>29</v>
      </c>
      <c r="S94" s="70">
        <f t="shared" si="40"/>
        <v>3374.28336666</v>
      </c>
      <c r="T94" s="71">
        <f t="shared" si="38"/>
        <v>-527.34037277000004</v>
      </c>
      <c r="U94" s="72">
        <f t="shared" si="39"/>
        <v>-0.99498183541509444</v>
      </c>
      <c r="V94" s="63" t="s">
        <v>29</v>
      </c>
      <c r="W94" s="1"/>
      <c r="Y94" s="73"/>
      <c r="AB94" s="74"/>
    </row>
    <row r="95" spans="1:28" ht="62.4" x14ac:dyDescent="0.3">
      <c r="A95" s="63" t="str">
        <f>'[1]Формат ИПР'!A83</f>
        <v>1.1.2.3</v>
      </c>
      <c r="B95" s="65" t="str">
        <f>'[1]Формат ИПР'!B83</f>
        <v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v>
      </c>
      <c r="C95" s="63" t="str">
        <f>'[1]Формат ИПР'!C83</f>
        <v>L_Che381_20</v>
      </c>
      <c r="D95" s="68">
        <f>'[1]Формат ИПР'!LO83</f>
        <v>18.597816666666667</v>
      </c>
      <c r="E95" s="68">
        <f>'[1]Формат ИПР'!AT83</f>
        <v>120.74083750286488</v>
      </c>
      <c r="F95" s="68" t="s">
        <v>29</v>
      </c>
      <c r="G95" s="68">
        <f>'[1]Формат ИПР'!AU83</f>
        <v>9.1841155100001117</v>
      </c>
      <c r="H95" s="70">
        <f t="shared" ref="H95:H104" si="42">IF(J95="нд","нд",(J95+L95+N95+P95))</f>
        <v>0</v>
      </c>
      <c r="I95" s="68">
        <f t="shared" ref="I95:I104" si="43">K95+M95+O95+Q95</f>
        <v>0</v>
      </c>
      <c r="J95" s="68">
        <f>'[1]Формат ИПР'!AY83</f>
        <v>0</v>
      </c>
      <c r="K95" s="68">
        <f>'[1]Формат ИПР'!AZ83</f>
        <v>0</v>
      </c>
      <c r="L95" s="68">
        <f>'[1]Формат ИПР'!BA83</f>
        <v>0</v>
      </c>
      <c r="M95" s="68">
        <f>'[1]Формат ИПР'!BB83</f>
        <v>0</v>
      </c>
      <c r="N95" s="68">
        <f>'[1]Формат ИПР'!BC83</f>
        <v>0</v>
      </c>
      <c r="O95" s="68">
        <f>'[1]Формат ИПР'!BD83</f>
        <v>0</v>
      </c>
      <c r="P95" s="68">
        <f>'[1]Формат ИПР'!BE83</f>
        <v>0</v>
      </c>
      <c r="Q95" s="68">
        <f>'[1]Формат ИПР'!BF83</f>
        <v>0</v>
      </c>
      <c r="R95" s="69" t="s">
        <v>29</v>
      </c>
      <c r="S95" s="70">
        <f t="shared" si="40"/>
        <v>9.1841155100001117</v>
      </c>
      <c r="T95" s="71">
        <f t="shared" si="38"/>
        <v>0</v>
      </c>
      <c r="U95" s="72" t="str">
        <f t="shared" si="39"/>
        <v>-</v>
      </c>
      <c r="V95" s="66" t="str">
        <f>'[1]Формат ИПР'!BJ83</f>
        <v>нд</v>
      </c>
      <c r="W95" s="1"/>
      <c r="Y95" s="73"/>
      <c r="Z95" s="78"/>
      <c r="AB95" s="74"/>
    </row>
    <row r="96" spans="1:28" ht="62.4" x14ac:dyDescent="0.3">
      <c r="A96" s="63" t="str">
        <f>'[1]Формат ИПР'!A84</f>
        <v>1.1.2.3</v>
      </c>
      <c r="B96" s="65" t="str">
        <f>'[1]Формат ИПР'!B84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v>
      </c>
      <c r="C96" s="63" t="str">
        <f>'[1]Формат ИПР'!C84</f>
        <v>L_Che382</v>
      </c>
      <c r="D96" s="68">
        <f>'[1]Формат ИПР'!LO84</f>
        <v>124.13947499999999</v>
      </c>
      <c r="E96" s="68">
        <f>'[1]Формат ИПР'!AT84</f>
        <v>39.003978315399401</v>
      </c>
      <c r="F96" s="68" t="s">
        <v>29</v>
      </c>
      <c r="G96" s="68">
        <f>'[1]Формат ИПР'!AU84</f>
        <v>816.38747499999999</v>
      </c>
      <c r="H96" s="70">
        <f t="shared" si="42"/>
        <v>816.38747499999999</v>
      </c>
      <c r="I96" s="68">
        <f t="shared" si="43"/>
        <v>0</v>
      </c>
      <c r="J96" s="68">
        <f>'[1]Формат ИПР'!AY84</f>
        <v>120</v>
      </c>
      <c r="K96" s="68">
        <f>'[1]Формат ИПР'!AZ84</f>
        <v>0</v>
      </c>
      <c r="L96" s="68">
        <f>'[1]Формат ИПР'!BA84</f>
        <v>200</v>
      </c>
      <c r="M96" s="68">
        <f>'[1]Формат ИПР'!BB84</f>
        <v>0</v>
      </c>
      <c r="N96" s="68">
        <f>'[1]Формат ИПР'!BC84</f>
        <v>210</v>
      </c>
      <c r="O96" s="68">
        <f>'[1]Формат ИПР'!BD84</f>
        <v>0</v>
      </c>
      <c r="P96" s="68">
        <f>'[1]Формат ИПР'!BE84</f>
        <v>286.38747499999999</v>
      </c>
      <c r="Q96" s="68">
        <f>'[1]Формат ИПР'!BF84</f>
        <v>0</v>
      </c>
      <c r="R96" s="69" t="s">
        <v>29</v>
      </c>
      <c r="S96" s="70">
        <f t="shared" si="40"/>
        <v>816.38747499999999</v>
      </c>
      <c r="T96" s="71">
        <f t="shared" si="38"/>
        <v>-530</v>
      </c>
      <c r="U96" s="72">
        <f t="shared" si="39"/>
        <v>-1</v>
      </c>
      <c r="V96" s="66" t="str">
        <f>'[1]Формат ИПР'!BJ84</f>
        <v>Отклонение обусловлено необходимостью корректировки ПСД в части достоверизации привязки потребителей к центрам питания для формирования достоверных балансов электроэнергии по ТП 6(10)/0,4 кВ, а также в связи с удорожанием материалов и оборудования</v>
      </c>
      <c r="W96" s="1"/>
      <c r="Y96" s="80"/>
      <c r="Z96" s="81"/>
      <c r="AB96" s="74"/>
    </row>
    <row r="97" spans="1:28" ht="62.4" x14ac:dyDescent="0.3">
      <c r="A97" s="63" t="str">
        <f>'[1]Формат ИПР'!A85</f>
        <v>1.1.2.3</v>
      </c>
      <c r="B97" s="65" t="str">
        <f>'[1]Формат ИПР'!B85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РЭС АО "Чеченэнерго" (установка 26175 шт. приборов учета)</v>
      </c>
      <c r="C97" s="63" t="str">
        <f>'[1]Формат ИПР'!C85</f>
        <v>M_Che383</v>
      </c>
      <c r="D97" s="68">
        <f>'[1]Формат ИПР'!LO85</f>
        <v>77.947058333333331</v>
      </c>
      <c r="E97" s="68">
        <f>'[1]Формат ИПР'!AT85</f>
        <v>27.0421524400419</v>
      </c>
      <c r="F97" s="68" t="s">
        <v>29</v>
      </c>
      <c r="G97" s="68">
        <f>'[1]Формат ИПР'!AU85</f>
        <v>511.82547999999991</v>
      </c>
      <c r="H97" s="70">
        <f t="shared" si="42"/>
        <v>511.82547999999991</v>
      </c>
      <c r="I97" s="68">
        <f t="shared" si="43"/>
        <v>0</v>
      </c>
      <c r="J97" s="68">
        <f>'[1]Формат ИПР'!AY85</f>
        <v>0</v>
      </c>
      <c r="K97" s="68">
        <f>'[1]Формат ИПР'!AZ85</f>
        <v>0</v>
      </c>
      <c r="L97" s="68">
        <f>'[1]Формат ИПР'!BA85</f>
        <v>0</v>
      </c>
      <c r="M97" s="68">
        <f>'[1]Формат ИПР'!BB85</f>
        <v>0</v>
      </c>
      <c r="N97" s="68">
        <f>'[1]Формат ИПР'!BC85</f>
        <v>0</v>
      </c>
      <c r="O97" s="68">
        <f>'[1]Формат ИПР'!BD85</f>
        <v>0</v>
      </c>
      <c r="P97" s="68">
        <f>'[1]Формат ИПР'!BE85</f>
        <v>511.82547999999991</v>
      </c>
      <c r="Q97" s="68">
        <f>'[1]Формат ИПР'!BF85</f>
        <v>0</v>
      </c>
      <c r="R97" s="69" t="s">
        <v>29</v>
      </c>
      <c r="S97" s="70">
        <f t="shared" si="40"/>
        <v>511.82547999999991</v>
      </c>
      <c r="T97" s="71">
        <f t="shared" si="38"/>
        <v>0</v>
      </c>
      <c r="U97" s="72" t="str">
        <f t="shared" si="39"/>
        <v>-</v>
      </c>
      <c r="V97" s="66" t="str">
        <f>'[1]Формат ИПР'!BJ85</f>
        <v>нд</v>
      </c>
      <c r="W97" s="1"/>
      <c r="Y97" s="73"/>
      <c r="Z97" s="78"/>
      <c r="AB97" s="74"/>
    </row>
    <row r="98" spans="1:28" ht="62.4" x14ac:dyDescent="0.3">
      <c r="A98" s="63" t="str">
        <f>'[1]Формат ИПР'!A86</f>
        <v>1.1.2.3</v>
      </c>
      <c r="B98" s="65" t="str">
        <f>'[1]Формат ИПР'!B86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v>
      </c>
      <c r="C98" s="63" t="str">
        <f>'[1]Формат ИПР'!C86</f>
        <v>L_Che384</v>
      </c>
      <c r="D98" s="68">
        <f>'[1]Формат ИПР'!LO86</f>
        <v>39.467874999999999</v>
      </c>
      <c r="E98" s="68">
        <f>'[1]Формат ИПР'!AT86</f>
        <v>251.83090689746089</v>
      </c>
      <c r="F98" s="68" t="s">
        <v>29</v>
      </c>
      <c r="G98" s="68">
        <f>'[1]Формат ИПР'!AU86</f>
        <v>22.604940039999946</v>
      </c>
      <c r="H98" s="70">
        <f t="shared" si="42"/>
        <v>0</v>
      </c>
      <c r="I98" s="68">
        <f t="shared" si="43"/>
        <v>2.6596272299999999</v>
      </c>
      <c r="J98" s="68">
        <f>'[1]Формат ИПР'!AY86</f>
        <v>0</v>
      </c>
      <c r="K98" s="68">
        <f>'[1]Формат ИПР'!AZ86</f>
        <v>1.46497754</v>
      </c>
      <c r="L98" s="68">
        <f>'[1]Формат ИПР'!BA86</f>
        <v>0</v>
      </c>
      <c r="M98" s="68">
        <f>'[1]Формат ИПР'!BB86</f>
        <v>0</v>
      </c>
      <c r="N98" s="68">
        <f>'[1]Формат ИПР'!BC86</f>
        <v>0</v>
      </c>
      <c r="O98" s="68">
        <f>'[1]Формат ИПР'!BD86</f>
        <v>1.1946496899999999</v>
      </c>
      <c r="P98" s="68">
        <f>'[1]Формат ИПР'!BE86</f>
        <v>0</v>
      </c>
      <c r="Q98" s="68">
        <f>'[1]Формат ИПР'!BF86</f>
        <v>0</v>
      </c>
      <c r="R98" s="69" t="s">
        <v>29</v>
      </c>
      <c r="S98" s="70">
        <f t="shared" si="40"/>
        <v>19.945312809999947</v>
      </c>
      <c r="T98" s="71">
        <f t="shared" si="38"/>
        <v>2.6596272299999999</v>
      </c>
      <c r="U98" s="72" t="str">
        <f t="shared" si="39"/>
        <v>-</v>
      </c>
      <c r="V98" s="66" t="str">
        <f>'[1]Формат ИПР'!BJ86</f>
        <v>Начислены затраты на содержание службы заказчика-застройщика</v>
      </c>
      <c r="W98" s="1"/>
      <c r="Y98" s="77"/>
      <c r="Z98" s="78"/>
      <c r="AB98" s="74"/>
    </row>
    <row r="99" spans="1:28" ht="62.4" x14ac:dyDescent="0.3">
      <c r="A99" s="63" t="str">
        <f>'[1]Формат ИПР'!A87</f>
        <v>1.1.2.3</v>
      </c>
      <c r="B99" s="65" t="str">
        <f>'[1]Формат ИПР'!B87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РЭС АО "Чеченэнерго" (установка 17332 шт. приборов учета)</v>
      </c>
      <c r="C99" s="63" t="str">
        <f>'[1]Формат ИПР'!C87</f>
        <v>M_Che385</v>
      </c>
      <c r="D99" s="68">
        <f>'[1]Формат ИПР'!LO87</f>
        <v>50.679825000000001</v>
      </c>
      <c r="E99" s="68">
        <f>'[1]Формат ИПР'!AT87</f>
        <v>17.960255234020799</v>
      </c>
      <c r="F99" s="68" t="s">
        <v>29</v>
      </c>
      <c r="G99" s="68">
        <f>'[1]Формат ИПР'!AU87</f>
        <v>335.4153166699997</v>
      </c>
      <c r="H99" s="70">
        <f t="shared" si="42"/>
        <v>335.4153166699997</v>
      </c>
      <c r="I99" s="68">
        <f t="shared" si="43"/>
        <v>0</v>
      </c>
      <c r="J99" s="68">
        <f>'[1]Формат ИПР'!AY87</f>
        <v>0</v>
      </c>
      <c r="K99" s="68">
        <f>'[1]Формат ИПР'!AZ87</f>
        <v>0</v>
      </c>
      <c r="L99" s="68">
        <f>'[1]Формат ИПР'!BA87</f>
        <v>0</v>
      </c>
      <c r="M99" s="68">
        <f>'[1]Формат ИПР'!BB87</f>
        <v>0</v>
      </c>
      <c r="N99" s="68">
        <f>'[1]Формат ИПР'!BC87</f>
        <v>0</v>
      </c>
      <c r="O99" s="68">
        <f>'[1]Формат ИПР'!BD87</f>
        <v>0</v>
      </c>
      <c r="P99" s="68">
        <f>'[1]Формат ИПР'!BE87</f>
        <v>335.4153166699997</v>
      </c>
      <c r="Q99" s="68">
        <f>'[1]Формат ИПР'!BF87</f>
        <v>0</v>
      </c>
      <c r="R99" s="69" t="s">
        <v>29</v>
      </c>
      <c r="S99" s="70">
        <f t="shared" si="40"/>
        <v>335.4153166699997</v>
      </c>
      <c r="T99" s="71">
        <f t="shared" si="38"/>
        <v>0</v>
      </c>
      <c r="U99" s="72" t="str">
        <f t="shared" si="39"/>
        <v>-</v>
      </c>
      <c r="V99" s="66" t="str">
        <f>'[1]Формат ИПР'!BJ87</f>
        <v>нд</v>
      </c>
      <c r="W99" s="1"/>
      <c r="Y99" s="73"/>
      <c r="Z99" s="78"/>
      <c r="AB99" s="74"/>
    </row>
    <row r="100" spans="1:28" ht="62.4" x14ac:dyDescent="0.3">
      <c r="A100" s="63" t="str">
        <f>'[1]Формат ИПР'!A88</f>
        <v>1.1.2.3</v>
      </c>
      <c r="B100" s="65" t="str">
        <f>'[1]Формат ИПР'!B88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15162 шт. приборов учета)</v>
      </c>
      <c r="C100" s="63" t="str">
        <f>'[1]Формат ИПР'!C88</f>
        <v>M_Che386</v>
      </c>
      <c r="D100" s="68">
        <f>'[1]Формат ИПР'!LO88</f>
        <v>49.417191666666668</v>
      </c>
      <c r="E100" s="68">
        <f>'[1]Формат ИПР'!AT88</f>
        <v>15.833121650279599</v>
      </c>
      <c r="F100" s="68" t="s">
        <v>29</v>
      </c>
      <c r="G100" s="68">
        <f>'[1]Формат ИПР'!AU88</f>
        <v>326.73746667000023</v>
      </c>
      <c r="H100" s="70">
        <f t="shared" si="42"/>
        <v>326.73746667000023</v>
      </c>
      <c r="I100" s="68">
        <f t="shared" si="43"/>
        <v>0</v>
      </c>
      <c r="J100" s="68">
        <f>'[1]Формат ИПР'!AY88</f>
        <v>0</v>
      </c>
      <c r="K100" s="68">
        <f>'[1]Формат ИПР'!AZ88</f>
        <v>0</v>
      </c>
      <c r="L100" s="68">
        <f>'[1]Формат ИПР'!BA88</f>
        <v>0</v>
      </c>
      <c r="M100" s="68">
        <f>'[1]Формат ИПР'!BB88</f>
        <v>0</v>
      </c>
      <c r="N100" s="68">
        <f>'[1]Формат ИПР'!BC88</f>
        <v>0</v>
      </c>
      <c r="O100" s="68">
        <f>'[1]Формат ИПР'!BD88</f>
        <v>0</v>
      </c>
      <c r="P100" s="68">
        <f>'[1]Формат ИПР'!BE88</f>
        <v>326.73746667000023</v>
      </c>
      <c r="Q100" s="68">
        <f>'[1]Формат ИПР'!BF88</f>
        <v>0</v>
      </c>
      <c r="R100" s="69" t="s">
        <v>29</v>
      </c>
      <c r="S100" s="70">
        <f t="shared" si="40"/>
        <v>326.73746667000023</v>
      </c>
      <c r="T100" s="71">
        <f t="shared" si="38"/>
        <v>0</v>
      </c>
      <c r="U100" s="72" t="str">
        <f t="shared" si="39"/>
        <v>-</v>
      </c>
      <c r="V100" s="66" t="str">
        <f>'[1]Формат ИПР'!BJ88</f>
        <v>нд</v>
      </c>
      <c r="W100" s="1"/>
      <c r="Y100" s="73"/>
      <c r="Z100" s="78"/>
      <c r="AB100" s="74"/>
    </row>
    <row r="101" spans="1:28" ht="62.4" x14ac:dyDescent="0.3">
      <c r="A101" s="63" t="str">
        <f>'[1]Формат ИПР'!A89</f>
        <v>1.1.2.3</v>
      </c>
      <c r="B101" s="65" t="str">
        <f>'[1]Формат ИПР'!B89</f>
        <v>Модернизация средств учета электроэнергии в рамках "Плана (программы) снижения потерь электрической энергии в электрических сетях Надтеречных РЭС АО "Чеченэнерго" (установка 10346 шт. приборов учета)</v>
      </c>
      <c r="C101" s="63" t="str">
        <f>'[1]Формат ИПР'!C89</f>
        <v>M_Che387</v>
      </c>
      <c r="D101" s="68">
        <f>'[1]Формат ИПР'!LO89</f>
        <v>32.336958333333335</v>
      </c>
      <c r="E101" s="68">
        <f>'[1]Формат ИПР'!AT89</f>
        <v>10.8308427397799</v>
      </c>
      <c r="F101" s="68" t="s">
        <v>29</v>
      </c>
      <c r="G101" s="68">
        <f>'[1]Формат ИПР'!AU89</f>
        <v>214.11478333000022</v>
      </c>
      <c r="H101" s="70">
        <f t="shared" si="42"/>
        <v>214.11478333000022</v>
      </c>
      <c r="I101" s="68">
        <f t="shared" si="43"/>
        <v>0</v>
      </c>
      <c r="J101" s="68">
        <f>'[1]Формат ИПР'!AY89</f>
        <v>0</v>
      </c>
      <c r="K101" s="68">
        <f>'[1]Формат ИПР'!AZ89</f>
        <v>0</v>
      </c>
      <c r="L101" s="68">
        <f>'[1]Формат ИПР'!BA89</f>
        <v>0</v>
      </c>
      <c r="M101" s="68">
        <f>'[1]Формат ИПР'!BB89</f>
        <v>0</v>
      </c>
      <c r="N101" s="68">
        <f>'[1]Формат ИПР'!BC89</f>
        <v>0</v>
      </c>
      <c r="O101" s="68">
        <f>'[1]Формат ИПР'!BD89</f>
        <v>0</v>
      </c>
      <c r="P101" s="68">
        <f>'[1]Формат ИПР'!BE89</f>
        <v>214.11478333000022</v>
      </c>
      <c r="Q101" s="68">
        <f>'[1]Формат ИПР'!BF89</f>
        <v>0</v>
      </c>
      <c r="R101" s="69" t="s">
        <v>29</v>
      </c>
      <c r="S101" s="70">
        <f t="shared" si="40"/>
        <v>214.11478333000022</v>
      </c>
      <c r="T101" s="71">
        <f t="shared" si="38"/>
        <v>0</v>
      </c>
      <c r="U101" s="72" t="str">
        <f t="shared" si="39"/>
        <v>-</v>
      </c>
      <c r="V101" s="66" t="str">
        <f>'[1]Формат ИПР'!BJ89</f>
        <v>нд</v>
      </c>
      <c r="W101" s="1"/>
      <c r="Y101" s="73"/>
      <c r="Z101" s="78"/>
      <c r="AB101" s="74"/>
    </row>
    <row r="102" spans="1:28" ht="62.4" x14ac:dyDescent="0.3">
      <c r="A102" s="63" t="str">
        <f>'[1]Формат ИПР'!A90</f>
        <v>1.1.2.3</v>
      </c>
      <c r="B102" s="65" t="str">
        <f>'[1]Формат ИПР'!B90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22439 шт. приборов учета)</v>
      </c>
      <c r="C102" s="63" t="str">
        <f>'[1]Формат ИПР'!C90</f>
        <v>M_Che388</v>
      </c>
      <c r="D102" s="68">
        <f>'[1]Формат ИПР'!LO90</f>
        <v>71.808941666666669</v>
      </c>
      <c r="E102" s="68">
        <f>'[1]Формат ИПР'!AT90</f>
        <v>23.358340187225799</v>
      </c>
      <c r="F102" s="68" t="s">
        <v>29</v>
      </c>
      <c r="G102" s="68">
        <f>'[1]Формат ИПР'!AU90</f>
        <v>473.28154167000031</v>
      </c>
      <c r="H102" s="70">
        <f t="shared" si="42"/>
        <v>473.28154167000031</v>
      </c>
      <c r="I102" s="68">
        <f t="shared" si="43"/>
        <v>0</v>
      </c>
      <c r="J102" s="68">
        <f>'[1]Формат ИПР'!AY90</f>
        <v>0</v>
      </c>
      <c r="K102" s="68">
        <f>'[1]Формат ИПР'!AZ90</f>
        <v>0</v>
      </c>
      <c r="L102" s="68">
        <f>'[1]Формат ИПР'!BA90</f>
        <v>0</v>
      </c>
      <c r="M102" s="68">
        <f>'[1]Формат ИПР'!BB90</f>
        <v>0</v>
      </c>
      <c r="N102" s="68">
        <f>'[1]Формат ИПР'!BC90</f>
        <v>0</v>
      </c>
      <c r="O102" s="68">
        <f>'[1]Формат ИПР'!BD90</f>
        <v>0</v>
      </c>
      <c r="P102" s="68">
        <f>'[1]Формат ИПР'!BE90</f>
        <v>473.28154167000031</v>
      </c>
      <c r="Q102" s="68">
        <f>'[1]Формат ИПР'!BF90</f>
        <v>0</v>
      </c>
      <c r="R102" s="69" t="s">
        <v>29</v>
      </c>
      <c r="S102" s="70">
        <f t="shared" si="40"/>
        <v>473.28154167000031</v>
      </c>
      <c r="T102" s="71">
        <f t="shared" si="38"/>
        <v>0</v>
      </c>
      <c r="U102" s="72" t="str">
        <f t="shared" si="39"/>
        <v>-</v>
      </c>
      <c r="V102" s="66" t="str">
        <f>'[1]Формат ИПР'!BJ90</f>
        <v>нд</v>
      </c>
      <c r="W102" s="1"/>
      <c r="Y102" s="73"/>
      <c r="Z102" s="78"/>
      <c r="AB102" s="74"/>
    </row>
    <row r="103" spans="1:28" ht="62.4" x14ac:dyDescent="0.3">
      <c r="A103" s="63" t="str">
        <f>'[1]Формат ИПР'!A91</f>
        <v>1.1.2.3</v>
      </c>
      <c r="B103" s="65" t="str">
        <f>'[1]Формат ИПР'!B91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21955 шт. приборов учета)</v>
      </c>
      <c r="C103" s="63" t="str">
        <f>'[1]Формат ИПР'!C91</f>
        <v>M_Che389</v>
      </c>
      <c r="D103" s="68">
        <f>'[1]Формат ИПР'!LO91</f>
        <v>68.646908333333329</v>
      </c>
      <c r="E103" s="68">
        <f>'[1]Формат ИПР'!AT91</f>
        <v>22.7363876606525</v>
      </c>
      <c r="F103" s="68" t="s">
        <v>29</v>
      </c>
      <c r="G103" s="68">
        <f>'[1]Формат ИПР'!AU91</f>
        <v>452.96446666999981</v>
      </c>
      <c r="H103" s="70">
        <f t="shared" si="42"/>
        <v>452.96446666999981</v>
      </c>
      <c r="I103" s="68">
        <f t="shared" si="43"/>
        <v>0</v>
      </c>
      <c r="J103" s="68">
        <f>'[1]Формат ИПР'!AY91</f>
        <v>0</v>
      </c>
      <c r="K103" s="68">
        <f>'[1]Формат ИПР'!AZ91</f>
        <v>0</v>
      </c>
      <c r="L103" s="68">
        <f>'[1]Формат ИПР'!BA91</f>
        <v>0</v>
      </c>
      <c r="M103" s="68">
        <f>'[1]Формат ИПР'!BB91</f>
        <v>0</v>
      </c>
      <c r="N103" s="68">
        <f>'[1]Формат ИПР'!BC91</f>
        <v>0</v>
      </c>
      <c r="O103" s="68">
        <f>'[1]Формат ИПР'!BD91</f>
        <v>0</v>
      </c>
      <c r="P103" s="68">
        <f>'[1]Формат ИПР'!BE91</f>
        <v>452.96446666999981</v>
      </c>
      <c r="Q103" s="68">
        <f>'[1]Формат ИПР'!BF91</f>
        <v>0</v>
      </c>
      <c r="R103" s="69" t="s">
        <v>29</v>
      </c>
      <c r="S103" s="70">
        <f t="shared" si="40"/>
        <v>452.96446666999981</v>
      </c>
      <c r="T103" s="71">
        <f t="shared" si="38"/>
        <v>0</v>
      </c>
      <c r="U103" s="72" t="str">
        <f t="shared" si="39"/>
        <v>-</v>
      </c>
      <c r="V103" s="66" t="str">
        <f>'[1]Формат ИПР'!BJ91</f>
        <v>нд</v>
      </c>
      <c r="W103" s="1"/>
      <c r="Y103" s="73"/>
      <c r="Z103" s="78"/>
      <c r="AB103" s="74"/>
    </row>
    <row r="104" spans="1:28" ht="62.4" x14ac:dyDescent="0.3">
      <c r="A104" s="63" t="str">
        <f>'[1]Формат ИПР'!A92</f>
        <v>1.1.2.3</v>
      </c>
      <c r="B104" s="65" t="str">
        <f>'[1]Формат ИПР'!B92</f>
        <v>Модернизация средств учета электроэнергии в рамках "Плана (программы) снижения потерь электрической энергии в электрических сетях Шелковских РЭС АО "Чеченэнерго" (установка 10618 шт. приборов учета)</v>
      </c>
      <c r="C104" s="63" t="str">
        <f>'[1]Формат ИПР'!C92</f>
        <v>M_Che390</v>
      </c>
      <c r="D104" s="68">
        <f>'[1]Формат ИПР'!LO92</f>
        <v>32.352416666666663</v>
      </c>
      <c r="E104" s="68">
        <f>'[1]Формат ИПР'!AT92</f>
        <v>11.146259441012999</v>
      </c>
      <c r="F104" s="68" t="s">
        <v>29</v>
      </c>
      <c r="G104" s="68">
        <f>'[1]Формат ИПР'!AU92</f>
        <v>214.42740832999959</v>
      </c>
      <c r="H104" s="70">
        <f t="shared" si="42"/>
        <v>214.42740832999959</v>
      </c>
      <c r="I104" s="68">
        <f t="shared" si="43"/>
        <v>0</v>
      </c>
      <c r="J104" s="68">
        <f>'[1]Формат ИПР'!AY92</f>
        <v>0</v>
      </c>
      <c r="K104" s="68">
        <f>'[1]Формат ИПР'!AZ92</f>
        <v>0</v>
      </c>
      <c r="L104" s="68">
        <f>'[1]Формат ИПР'!BA92</f>
        <v>0</v>
      </c>
      <c r="M104" s="68">
        <f>'[1]Формат ИПР'!BB92</f>
        <v>0</v>
      </c>
      <c r="N104" s="68">
        <f>'[1]Формат ИПР'!BC92</f>
        <v>0</v>
      </c>
      <c r="O104" s="68">
        <f>'[1]Формат ИПР'!BD92</f>
        <v>0</v>
      </c>
      <c r="P104" s="68">
        <f>'[1]Формат ИПР'!BE92</f>
        <v>214.42740832999959</v>
      </c>
      <c r="Q104" s="68">
        <f>'[1]Формат ИПР'!BF92</f>
        <v>0</v>
      </c>
      <c r="R104" s="69" t="s">
        <v>29</v>
      </c>
      <c r="S104" s="70">
        <f t="shared" si="40"/>
        <v>214.42740832999959</v>
      </c>
      <c r="T104" s="71">
        <f t="shared" si="38"/>
        <v>0</v>
      </c>
      <c r="U104" s="72" t="str">
        <f t="shared" si="39"/>
        <v>-</v>
      </c>
      <c r="V104" s="66" t="str">
        <f>'[1]Формат ИПР'!BJ92</f>
        <v>нд</v>
      </c>
      <c r="W104" s="1"/>
      <c r="Y104" s="73"/>
      <c r="Z104" s="78"/>
      <c r="AB104" s="74"/>
    </row>
    <row r="105" spans="1:28" ht="46.8" x14ac:dyDescent="0.3">
      <c r="A105" s="64" t="s">
        <v>115</v>
      </c>
      <c r="B105" s="65" t="s">
        <v>116</v>
      </c>
      <c r="C105" s="66" t="s">
        <v>28</v>
      </c>
      <c r="D105" s="76">
        <f>D106+D107</f>
        <v>0</v>
      </c>
      <c r="E105" s="76">
        <f t="shared" ref="E105:Q105" si="44">E106+E107</f>
        <v>0</v>
      </c>
      <c r="F105" s="68" t="s">
        <v>29</v>
      </c>
      <c r="G105" s="76">
        <f t="shared" si="44"/>
        <v>0</v>
      </c>
      <c r="H105" s="76">
        <f t="shared" si="44"/>
        <v>0</v>
      </c>
      <c r="I105" s="76">
        <f t="shared" si="44"/>
        <v>0</v>
      </c>
      <c r="J105" s="76">
        <f t="shared" si="44"/>
        <v>0</v>
      </c>
      <c r="K105" s="76">
        <f t="shared" si="44"/>
        <v>0</v>
      </c>
      <c r="L105" s="76">
        <f t="shared" si="44"/>
        <v>0</v>
      </c>
      <c r="M105" s="76">
        <f t="shared" si="44"/>
        <v>0</v>
      </c>
      <c r="N105" s="76">
        <f t="shared" si="44"/>
        <v>0</v>
      </c>
      <c r="O105" s="76">
        <f t="shared" si="44"/>
        <v>0</v>
      </c>
      <c r="P105" s="76">
        <f t="shared" si="44"/>
        <v>0</v>
      </c>
      <c r="Q105" s="76">
        <f t="shared" si="44"/>
        <v>0</v>
      </c>
      <c r="R105" s="69" t="s">
        <v>29</v>
      </c>
      <c r="S105" s="70">
        <f t="shared" si="40"/>
        <v>0</v>
      </c>
      <c r="T105" s="71">
        <f t="shared" si="38"/>
        <v>0</v>
      </c>
      <c r="U105" s="72" t="str">
        <f t="shared" si="39"/>
        <v>-</v>
      </c>
      <c r="V105" s="63" t="s">
        <v>29</v>
      </c>
      <c r="W105" s="1"/>
      <c r="Y105" s="73"/>
      <c r="AB105" s="74"/>
    </row>
    <row r="106" spans="1:28" ht="31.2" x14ac:dyDescent="0.3">
      <c r="A106" s="64" t="s">
        <v>117</v>
      </c>
      <c r="B106" s="65" t="s">
        <v>118</v>
      </c>
      <c r="C106" s="66" t="s">
        <v>28</v>
      </c>
      <c r="D106" s="76">
        <v>0</v>
      </c>
      <c r="E106" s="76">
        <v>0</v>
      </c>
      <c r="F106" s="68" t="s">
        <v>29</v>
      </c>
      <c r="G106" s="76">
        <v>0</v>
      </c>
      <c r="H106" s="76">
        <v>0</v>
      </c>
      <c r="I106" s="76">
        <v>0</v>
      </c>
      <c r="J106" s="76">
        <v>0</v>
      </c>
      <c r="K106" s="76">
        <v>0</v>
      </c>
      <c r="L106" s="76">
        <v>0</v>
      </c>
      <c r="M106" s="76">
        <v>0</v>
      </c>
      <c r="N106" s="76">
        <v>0</v>
      </c>
      <c r="O106" s="76">
        <v>0</v>
      </c>
      <c r="P106" s="76">
        <v>0</v>
      </c>
      <c r="Q106" s="76">
        <v>0</v>
      </c>
      <c r="R106" s="69" t="s">
        <v>29</v>
      </c>
      <c r="S106" s="70">
        <f t="shared" si="40"/>
        <v>0</v>
      </c>
      <c r="T106" s="71">
        <f t="shared" si="38"/>
        <v>0</v>
      </c>
      <c r="U106" s="72" t="str">
        <f t="shared" si="39"/>
        <v>-</v>
      </c>
      <c r="V106" s="63" t="s">
        <v>29</v>
      </c>
      <c r="W106" s="1"/>
      <c r="Y106" s="73"/>
      <c r="AB106" s="74"/>
    </row>
    <row r="107" spans="1:28" ht="31.2" x14ac:dyDescent="0.3">
      <c r="A107" s="64" t="s">
        <v>119</v>
      </c>
      <c r="B107" s="65" t="s">
        <v>120</v>
      </c>
      <c r="C107" s="66" t="s">
        <v>28</v>
      </c>
      <c r="D107" s="76">
        <v>0</v>
      </c>
      <c r="E107" s="76">
        <v>0</v>
      </c>
      <c r="F107" s="68" t="s">
        <v>29</v>
      </c>
      <c r="G107" s="76">
        <v>0</v>
      </c>
      <c r="H107" s="76">
        <v>0</v>
      </c>
      <c r="I107" s="76">
        <v>0</v>
      </c>
      <c r="J107" s="76">
        <v>0</v>
      </c>
      <c r="K107" s="76">
        <v>0</v>
      </c>
      <c r="L107" s="76">
        <v>0</v>
      </c>
      <c r="M107" s="76">
        <v>0</v>
      </c>
      <c r="N107" s="76">
        <v>0</v>
      </c>
      <c r="O107" s="76">
        <v>0</v>
      </c>
      <c r="P107" s="76">
        <v>0</v>
      </c>
      <c r="Q107" s="76">
        <v>0</v>
      </c>
      <c r="R107" s="69" t="s">
        <v>29</v>
      </c>
      <c r="S107" s="70">
        <f t="shared" si="40"/>
        <v>0</v>
      </c>
      <c r="T107" s="71">
        <f t="shared" si="38"/>
        <v>0</v>
      </c>
      <c r="U107" s="72" t="str">
        <f t="shared" si="39"/>
        <v>-</v>
      </c>
      <c r="V107" s="63" t="s">
        <v>29</v>
      </c>
      <c r="W107" s="1"/>
      <c r="Y107" s="73"/>
      <c r="AB107" s="74"/>
    </row>
    <row r="108" spans="1:28" ht="46.8" x14ac:dyDescent="0.3">
      <c r="A108" s="64" t="s">
        <v>121</v>
      </c>
      <c r="B108" s="65" t="s">
        <v>122</v>
      </c>
      <c r="C108" s="66" t="s">
        <v>28</v>
      </c>
      <c r="D108" s="68">
        <f>D109+D110</f>
        <v>0</v>
      </c>
      <c r="E108" s="68">
        <f t="shared" ref="E108:Q108" si="45">E109+E110</f>
        <v>0</v>
      </c>
      <c r="F108" s="68" t="s">
        <v>29</v>
      </c>
      <c r="G108" s="68">
        <f t="shared" si="45"/>
        <v>0</v>
      </c>
      <c r="H108" s="68">
        <f t="shared" si="45"/>
        <v>0</v>
      </c>
      <c r="I108" s="68">
        <f t="shared" si="45"/>
        <v>0</v>
      </c>
      <c r="J108" s="68">
        <f t="shared" si="45"/>
        <v>0</v>
      </c>
      <c r="K108" s="68">
        <f t="shared" si="45"/>
        <v>0</v>
      </c>
      <c r="L108" s="68">
        <f t="shared" si="45"/>
        <v>0</v>
      </c>
      <c r="M108" s="68">
        <f t="shared" si="45"/>
        <v>0</v>
      </c>
      <c r="N108" s="68">
        <f t="shared" si="45"/>
        <v>0</v>
      </c>
      <c r="O108" s="68">
        <f t="shared" si="45"/>
        <v>0</v>
      </c>
      <c r="P108" s="68">
        <f t="shared" si="45"/>
        <v>0</v>
      </c>
      <c r="Q108" s="68">
        <f t="shared" si="45"/>
        <v>0</v>
      </c>
      <c r="R108" s="69" t="s">
        <v>29</v>
      </c>
      <c r="S108" s="70">
        <f t="shared" si="40"/>
        <v>0</v>
      </c>
      <c r="T108" s="71">
        <f t="shared" si="38"/>
        <v>0</v>
      </c>
      <c r="U108" s="72" t="str">
        <f t="shared" si="39"/>
        <v>-</v>
      </c>
      <c r="V108" s="63" t="s">
        <v>29</v>
      </c>
      <c r="W108" s="1"/>
      <c r="Y108" s="73"/>
      <c r="AB108" s="74"/>
    </row>
    <row r="109" spans="1:28" ht="46.8" x14ac:dyDescent="0.3">
      <c r="A109" s="64" t="s">
        <v>123</v>
      </c>
      <c r="B109" s="65" t="s">
        <v>124</v>
      </c>
      <c r="C109" s="66" t="s">
        <v>28</v>
      </c>
      <c r="D109" s="68">
        <v>0</v>
      </c>
      <c r="E109" s="68">
        <v>0</v>
      </c>
      <c r="F109" s="68" t="s">
        <v>29</v>
      </c>
      <c r="G109" s="68">
        <v>0</v>
      </c>
      <c r="H109" s="68">
        <v>0</v>
      </c>
      <c r="I109" s="68">
        <v>0</v>
      </c>
      <c r="J109" s="68">
        <v>0</v>
      </c>
      <c r="K109" s="68">
        <v>0</v>
      </c>
      <c r="L109" s="68">
        <v>0</v>
      </c>
      <c r="M109" s="68">
        <v>0</v>
      </c>
      <c r="N109" s="68">
        <v>0</v>
      </c>
      <c r="O109" s="68">
        <v>0</v>
      </c>
      <c r="P109" s="68">
        <v>0</v>
      </c>
      <c r="Q109" s="68">
        <v>0</v>
      </c>
      <c r="R109" s="69" t="s">
        <v>29</v>
      </c>
      <c r="S109" s="70">
        <f t="shared" si="40"/>
        <v>0</v>
      </c>
      <c r="T109" s="71">
        <f t="shared" si="38"/>
        <v>0</v>
      </c>
      <c r="U109" s="72" t="str">
        <f t="shared" si="39"/>
        <v>-</v>
      </c>
      <c r="V109" s="63" t="s">
        <v>29</v>
      </c>
      <c r="W109" s="1"/>
      <c r="Y109" s="73"/>
      <c r="AB109" s="74"/>
    </row>
    <row r="110" spans="1:28" ht="46.8" x14ac:dyDescent="0.3">
      <c r="A110" s="64" t="s">
        <v>125</v>
      </c>
      <c r="B110" s="65" t="s">
        <v>126</v>
      </c>
      <c r="C110" s="66" t="s">
        <v>28</v>
      </c>
      <c r="D110" s="68">
        <v>0</v>
      </c>
      <c r="E110" s="68">
        <v>0</v>
      </c>
      <c r="F110" s="68" t="s">
        <v>29</v>
      </c>
      <c r="G110" s="68">
        <v>0</v>
      </c>
      <c r="H110" s="68">
        <v>0</v>
      </c>
      <c r="I110" s="68">
        <v>0</v>
      </c>
      <c r="J110" s="68">
        <v>0</v>
      </c>
      <c r="K110" s="68">
        <v>0</v>
      </c>
      <c r="L110" s="68">
        <v>0</v>
      </c>
      <c r="M110" s="68">
        <v>0</v>
      </c>
      <c r="N110" s="68">
        <v>0</v>
      </c>
      <c r="O110" s="68">
        <v>0</v>
      </c>
      <c r="P110" s="68">
        <v>0</v>
      </c>
      <c r="Q110" s="68">
        <v>0</v>
      </c>
      <c r="R110" s="69" t="s">
        <v>29</v>
      </c>
      <c r="S110" s="70">
        <f t="shared" si="40"/>
        <v>0</v>
      </c>
      <c r="T110" s="71">
        <f t="shared" si="38"/>
        <v>0</v>
      </c>
      <c r="U110" s="72" t="str">
        <f t="shared" si="39"/>
        <v>-</v>
      </c>
      <c r="V110" s="63" t="s">
        <v>29</v>
      </c>
      <c r="W110" s="1"/>
      <c r="Y110" s="73"/>
      <c r="AB110" s="74"/>
    </row>
    <row r="111" spans="1:28" ht="31.2" x14ac:dyDescent="0.3">
      <c r="A111" s="64" t="s">
        <v>127</v>
      </c>
      <c r="B111" s="65" t="s">
        <v>128</v>
      </c>
      <c r="C111" s="66" t="s">
        <v>28</v>
      </c>
      <c r="D111" s="68">
        <f>SUM(D112:D127)</f>
        <v>279.23620833333331</v>
      </c>
      <c r="E111" s="68">
        <f t="shared" ref="E111:Q111" si="46">SUM(E112:E127)</f>
        <v>1223.3582997999999</v>
      </c>
      <c r="F111" s="68" t="s">
        <v>29</v>
      </c>
      <c r="G111" s="68">
        <f t="shared" si="46"/>
        <v>1097.9945840568662</v>
      </c>
      <c r="H111" s="68">
        <f t="shared" si="46"/>
        <v>984.66199999999992</v>
      </c>
      <c r="I111" s="68">
        <f t="shared" si="46"/>
        <v>107.40332103</v>
      </c>
      <c r="J111" s="68">
        <f t="shared" si="46"/>
        <v>162</v>
      </c>
      <c r="K111" s="68">
        <f t="shared" si="46"/>
        <v>2.7945826899999999</v>
      </c>
      <c r="L111" s="68">
        <f t="shared" si="46"/>
        <v>392</v>
      </c>
      <c r="M111" s="68">
        <f t="shared" si="46"/>
        <v>2.8027791500000001</v>
      </c>
      <c r="N111" s="68">
        <f t="shared" si="46"/>
        <v>258</v>
      </c>
      <c r="O111" s="68">
        <f t="shared" si="46"/>
        <v>101.80595919</v>
      </c>
      <c r="P111" s="68">
        <f t="shared" si="46"/>
        <v>172.66199999999998</v>
      </c>
      <c r="Q111" s="68">
        <f t="shared" si="46"/>
        <v>0</v>
      </c>
      <c r="R111" s="69" t="s">
        <v>29</v>
      </c>
      <c r="S111" s="70">
        <f t="shared" si="40"/>
        <v>990.59126302686616</v>
      </c>
      <c r="T111" s="71">
        <f t="shared" si="38"/>
        <v>-704.59667896999997</v>
      </c>
      <c r="U111" s="72">
        <f t="shared" si="39"/>
        <v>-0.86772990020935958</v>
      </c>
      <c r="V111" s="63" t="s">
        <v>29</v>
      </c>
      <c r="W111" s="1"/>
      <c r="Y111" s="73"/>
      <c r="AB111" s="74"/>
    </row>
    <row r="112" spans="1:28" ht="93.6" x14ac:dyDescent="0.3">
      <c r="A112" s="63" t="str">
        <f>'[1]Формат ИПР'!A100</f>
        <v>1.1.4</v>
      </c>
      <c r="B112" s="65" t="str">
        <f>'[1]Формат ИПР'!B100</f>
        <v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v>
      </c>
      <c r="C112" s="63" t="str">
        <f>'[1]Формат ИПР'!C100</f>
        <v>L_Che365_20</v>
      </c>
      <c r="D112" s="68">
        <f>'[1]Формат ИПР'!LO100</f>
        <v>3.5886000000000005</v>
      </c>
      <c r="E112" s="68">
        <f>'[1]Формат ИПР'!AT100</f>
        <v>29.46158192</v>
      </c>
      <c r="F112" s="68" t="s">
        <v>29</v>
      </c>
      <c r="G112" s="68">
        <f>'[1]Формат ИПР'!AU100</f>
        <v>2.4277622199999982</v>
      </c>
      <c r="H112" s="70">
        <f t="shared" ref="H112:H127" si="47">IF(J112="нд","нд",(J112+L112+N112+P112))</f>
        <v>0</v>
      </c>
      <c r="I112" s="68">
        <f t="shared" ref="I112:I127" si="48">K112+M112+O112+Q112</f>
        <v>0</v>
      </c>
      <c r="J112" s="68">
        <f>'[1]Формат ИПР'!AY100</f>
        <v>0</v>
      </c>
      <c r="K112" s="68">
        <f>'[1]Формат ИПР'!AZ100</f>
        <v>0</v>
      </c>
      <c r="L112" s="68">
        <f>'[1]Формат ИПР'!BA100</f>
        <v>0</v>
      </c>
      <c r="M112" s="68">
        <f>'[1]Формат ИПР'!BB100</f>
        <v>0</v>
      </c>
      <c r="N112" s="68">
        <f>'[1]Формат ИПР'!BC100</f>
        <v>0</v>
      </c>
      <c r="O112" s="68">
        <f>'[1]Формат ИПР'!BD100</f>
        <v>0</v>
      </c>
      <c r="P112" s="68">
        <f>'[1]Формат ИПР'!BE100</f>
        <v>0</v>
      </c>
      <c r="Q112" s="68">
        <f>'[1]Формат ИПР'!BF100</f>
        <v>0</v>
      </c>
      <c r="R112" s="69" t="s">
        <v>29</v>
      </c>
      <c r="S112" s="70">
        <f t="shared" si="40"/>
        <v>2.4277622199999982</v>
      </c>
      <c r="T112" s="71">
        <f t="shared" si="38"/>
        <v>0</v>
      </c>
      <c r="U112" s="72" t="str">
        <f t="shared" si="39"/>
        <v>-</v>
      </c>
      <c r="V112" s="66" t="str">
        <f>'[1]Формат ИПР'!BJ100</f>
        <v>нд</v>
      </c>
      <c r="W112" s="1"/>
      <c r="Y112" s="73"/>
      <c r="Z112" s="78"/>
      <c r="AB112" s="74"/>
    </row>
    <row r="113" spans="1:28" ht="93.6" x14ac:dyDescent="0.3">
      <c r="A113" s="63" t="str">
        <f>'[1]Формат ИПР'!A101</f>
        <v>1.1.4</v>
      </c>
      <c r="B113" s="65" t="str">
        <f>'[1]Формат ИПР'!B101</f>
        <v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v>
      </c>
      <c r="C113" s="63" t="str">
        <f>'[1]Формат ИПР'!C101</f>
        <v>L_Che366_20</v>
      </c>
      <c r="D113" s="68">
        <f>'[1]Формат ИПР'!LO101</f>
        <v>22.340008333333333</v>
      </c>
      <c r="E113" s="68">
        <f>'[1]Формат ИПР'!AT101</f>
        <v>145.32196514000003</v>
      </c>
      <c r="F113" s="68" t="s">
        <v>29</v>
      </c>
      <c r="G113" s="68">
        <f>'[1]Формат ИПР'!AU101</f>
        <v>28.655069921999967</v>
      </c>
      <c r="H113" s="70">
        <f t="shared" si="47"/>
        <v>0</v>
      </c>
      <c r="I113" s="68">
        <f t="shared" si="48"/>
        <v>0</v>
      </c>
      <c r="J113" s="68">
        <f>'[1]Формат ИПР'!AY101</f>
        <v>0</v>
      </c>
      <c r="K113" s="68">
        <f>'[1]Формат ИПР'!AZ101</f>
        <v>0</v>
      </c>
      <c r="L113" s="68">
        <f>'[1]Формат ИПР'!BA101</f>
        <v>0</v>
      </c>
      <c r="M113" s="68">
        <f>'[1]Формат ИПР'!BB101</f>
        <v>0</v>
      </c>
      <c r="N113" s="68">
        <f>'[1]Формат ИПР'!BC101</f>
        <v>0</v>
      </c>
      <c r="O113" s="68">
        <f>'[1]Формат ИПР'!BD101</f>
        <v>0</v>
      </c>
      <c r="P113" s="68">
        <f>'[1]Формат ИПР'!BE101</f>
        <v>0</v>
      </c>
      <c r="Q113" s="68">
        <f>'[1]Формат ИПР'!BF101</f>
        <v>0</v>
      </c>
      <c r="R113" s="69" t="s">
        <v>29</v>
      </c>
      <c r="S113" s="70">
        <f t="shared" si="40"/>
        <v>28.655069921999967</v>
      </c>
      <c r="T113" s="71">
        <f t="shared" si="38"/>
        <v>0</v>
      </c>
      <c r="U113" s="72" t="str">
        <f t="shared" si="39"/>
        <v>-</v>
      </c>
      <c r="V113" s="66" t="str">
        <f>'[1]Формат ИПР'!BJ101</f>
        <v>нд</v>
      </c>
      <c r="W113" s="1"/>
      <c r="Y113" s="73"/>
      <c r="Z113" s="78"/>
      <c r="AB113" s="74"/>
    </row>
    <row r="114" spans="1:28" ht="93.6" x14ac:dyDescent="0.3">
      <c r="A114" s="63" t="str">
        <f>'[1]Формат ИПР'!A102</f>
        <v>1.1.4</v>
      </c>
      <c r="B114" s="65" t="str">
        <f>'[1]Формат ИПР'!B102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14" s="63" t="str">
        <f>'[1]Формат ИПР'!C102</f>
        <v>L_Che367</v>
      </c>
      <c r="D114" s="68">
        <f>'[1]Формат ИПР'!LO102</f>
        <v>14.580549999999999</v>
      </c>
      <c r="E114" s="68">
        <f>'[1]Формат ИПР'!AT102</f>
        <v>57.252830269999997</v>
      </c>
      <c r="F114" s="68" t="s">
        <v>29</v>
      </c>
      <c r="G114" s="68">
        <f>'[1]Формат ИПР'!AU102</f>
        <v>54.794155666792001</v>
      </c>
      <c r="H114" s="70">
        <f t="shared" si="47"/>
        <v>47.865000000000002</v>
      </c>
      <c r="I114" s="68">
        <f t="shared" si="48"/>
        <v>1.3830666599999999</v>
      </c>
      <c r="J114" s="68">
        <f>'[1]Формат ИПР'!AY102</f>
        <v>10</v>
      </c>
      <c r="K114" s="68">
        <f>'[1]Формат ИПР'!AZ102</f>
        <v>1.3830666599999999</v>
      </c>
      <c r="L114" s="68">
        <f>'[1]Формат ИПР'!BA102</f>
        <v>15</v>
      </c>
      <c r="M114" s="68">
        <f>'[1]Формат ИПР'!BB102</f>
        <v>0</v>
      </c>
      <c r="N114" s="68">
        <f>'[1]Формат ИПР'!BC102</f>
        <v>13</v>
      </c>
      <c r="O114" s="68">
        <f>'[1]Формат ИПР'!BD102</f>
        <v>0</v>
      </c>
      <c r="P114" s="68">
        <f>'[1]Формат ИПР'!BE102</f>
        <v>9.865000000000002</v>
      </c>
      <c r="Q114" s="68">
        <f>'[1]Формат ИПР'!BF102</f>
        <v>0</v>
      </c>
      <c r="R114" s="69" t="s">
        <v>29</v>
      </c>
      <c r="S114" s="70">
        <f t="shared" si="40"/>
        <v>53.411089006792004</v>
      </c>
      <c r="T114" s="71">
        <f t="shared" si="38"/>
        <v>-36.616933340000003</v>
      </c>
      <c r="U114" s="72">
        <f t="shared" si="39"/>
        <v>-0.96360350894736846</v>
      </c>
      <c r="V114" s="66" t="str">
        <f>'[1]Формат ИПР'!BJ102</f>
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</c>
      <c r="W114" s="1"/>
      <c r="Y114" s="77"/>
      <c r="Z114" s="81"/>
      <c r="AB114" s="74"/>
    </row>
    <row r="115" spans="1:28" ht="93.6" x14ac:dyDescent="0.3">
      <c r="A115" s="63" t="str">
        <f>'[1]Формат ИПР'!A103</f>
        <v>1.1.4</v>
      </c>
      <c r="B115" s="65" t="str">
        <f>'[1]Формат ИПР'!B103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15" s="63" t="str">
        <f>'[1]Формат ИПР'!C103</f>
        <v>L_Che368</v>
      </c>
      <c r="D115" s="68">
        <f>'[1]Формат ИПР'!LO103</f>
        <v>9.1499500000000005</v>
      </c>
      <c r="E115" s="68">
        <f>'[1]Формат ИПР'!AT103</f>
        <v>13.9775063</v>
      </c>
      <c r="F115" s="68" t="s">
        <v>29</v>
      </c>
      <c r="G115" s="68">
        <f>'[1]Формат ИПР'!AU103</f>
        <v>61.746828428723987</v>
      </c>
      <c r="H115" s="70">
        <f t="shared" si="47"/>
        <v>57.179999999999986</v>
      </c>
      <c r="I115" s="68">
        <f t="shared" si="48"/>
        <v>0</v>
      </c>
      <c r="J115" s="68">
        <f>'[1]Формат ИПР'!AY103</f>
        <v>12</v>
      </c>
      <c r="K115" s="68">
        <f>'[1]Формат ИПР'!AZ103</f>
        <v>0</v>
      </c>
      <c r="L115" s="68">
        <f>'[1]Формат ИПР'!BA103</f>
        <v>20</v>
      </c>
      <c r="M115" s="68">
        <f>'[1]Формат ИПР'!BB103</f>
        <v>0</v>
      </c>
      <c r="N115" s="68">
        <f>'[1]Формат ИПР'!BC103</f>
        <v>15</v>
      </c>
      <c r="O115" s="68">
        <f>'[1]Формат ИПР'!BD103</f>
        <v>0</v>
      </c>
      <c r="P115" s="68">
        <f>'[1]Формат ИПР'!BE103</f>
        <v>10.179999999999986</v>
      </c>
      <c r="Q115" s="68">
        <f>'[1]Формат ИПР'!BF103</f>
        <v>0</v>
      </c>
      <c r="R115" s="69" t="s">
        <v>29</v>
      </c>
      <c r="S115" s="70">
        <f t="shared" si="40"/>
        <v>61.746828428723987</v>
      </c>
      <c r="T115" s="71">
        <f t="shared" si="38"/>
        <v>-47</v>
      </c>
      <c r="U115" s="72">
        <f t="shared" si="39"/>
        <v>-1</v>
      </c>
      <c r="V115" s="66" t="str">
        <f>'[1]Формат ИПР'!BJ103</f>
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</c>
      <c r="W115" s="1"/>
      <c r="Y115" s="77"/>
      <c r="Z115" s="81"/>
      <c r="AB115" s="74"/>
    </row>
    <row r="116" spans="1:28" ht="109.2" x14ac:dyDescent="0.3">
      <c r="A116" s="63" t="str">
        <f>'[1]Формат ИПР'!A104</f>
        <v>1.1.4</v>
      </c>
      <c r="B116" s="65" t="str">
        <f>'[1]Формат ИПР'!B104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6" s="63" t="str">
        <f>'[1]Формат ИПР'!C104</f>
        <v>L_Che369</v>
      </c>
      <c r="D116" s="68">
        <f>'[1]Формат ИПР'!LO104</f>
        <v>53.292158333333333</v>
      </c>
      <c r="E116" s="68">
        <f>'[1]Формат ИПР'!AT104</f>
        <v>149.90049006000001</v>
      </c>
      <c r="F116" s="68" t="s">
        <v>29</v>
      </c>
      <c r="G116" s="68">
        <f>'[1]Формат ИПР'!AU104</f>
        <v>224.05981485167601</v>
      </c>
      <c r="H116" s="70">
        <f t="shared" si="47"/>
        <v>190.37500000000003</v>
      </c>
      <c r="I116" s="68">
        <f t="shared" si="48"/>
        <v>0</v>
      </c>
      <c r="J116" s="68">
        <f>'[1]Формат ИПР'!AY104</f>
        <v>30</v>
      </c>
      <c r="K116" s="68">
        <f>'[1]Формат ИПР'!AZ104</f>
        <v>0</v>
      </c>
      <c r="L116" s="68">
        <f>'[1]Формат ИПР'!BA104</f>
        <v>80</v>
      </c>
      <c r="M116" s="68">
        <f>'[1]Формат ИПР'!BB104</f>
        <v>0</v>
      </c>
      <c r="N116" s="68">
        <f>'[1]Формат ИПР'!BC104</f>
        <v>48</v>
      </c>
      <c r="O116" s="68">
        <f>'[1]Формат ИПР'!BD104</f>
        <v>0</v>
      </c>
      <c r="P116" s="68">
        <f>'[1]Формат ИПР'!BE104</f>
        <v>32.375000000000028</v>
      </c>
      <c r="Q116" s="68">
        <f>'[1]Формат ИПР'!BF104</f>
        <v>0</v>
      </c>
      <c r="R116" s="69" t="s">
        <v>29</v>
      </c>
      <c r="S116" s="70">
        <f t="shared" si="40"/>
        <v>224.05981485167601</v>
      </c>
      <c r="T116" s="71">
        <f t="shared" si="38"/>
        <v>-158</v>
      </c>
      <c r="U116" s="72">
        <f t="shared" si="39"/>
        <v>-1</v>
      </c>
      <c r="V116" s="66" t="str">
        <f>'[1]Формат ИПР'!BJ104</f>
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</c>
      <c r="W116" s="1"/>
      <c r="Y116" s="77"/>
      <c r="Z116" s="81"/>
      <c r="AB116" s="74"/>
    </row>
    <row r="117" spans="1:28" ht="93.6" x14ac:dyDescent="0.3">
      <c r="A117" s="63" t="str">
        <f>'[1]Формат ИПР'!A105</f>
        <v>1.1.4</v>
      </c>
      <c r="B117" s="65" t="str">
        <f>'[1]Формат ИПР'!B105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17" s="63" t="str">
        <f>'[1]Формат ИПР'!C105</f>
        <v>L_Che370</v>
      </c>
      <c r="D117" s="68">
        <f>'[1]Формат ИПР'!LO105</f>
        <v>40.335266666666669</v>
      </c>
      <c r="E117" s="68">
        <f>'[1]Формат ИПР'!AT105</f>
        <v>103.80000272999999</v>
      </c>
      <c r="F117" s="68" t="s">
        <v>29</v>
      </c>
      <c r="G117" s="68">
        <f>'[1]Формат ИПР'!AU105</f>
        <v>240.36191414981201</v>
      </c>
      <c r="H117" s="70">
        <f t="shared" si="47"/>
        <v>232.56</v>
      </c>
      <c r="I117" s="68">
        <f t="shared" si="48"/>
        <v>50.752573740000003</v>
      </c>
      <c r="J117" s="68">
        <f>'[1]Формат ИПР'!AY105</f>
        <v>35</v>
      </c>
      <c r="K117" s="68">
        <f>'[1]Формат ИПР'!AZ105</f>
        <v>1.41151603</v>
      </c>
      <c r="L117" s="68">
        <f>'[1]Формат ИПР'!BA105</f>
        <v>90</v>
      </c>
      <c r="M117" s="68">
        <f>'[1]Формат ИПР'!BB105</f>
        <v>0</v>
      </c>
      <c r="N117" s="68">
        <f>'[1]Формат ИПР'!BC105</f>
        <v>65</v>
      </c>
      <c r="O117" s="68">
        <f>'[1]Формат ИПР'!BD105</f>
        <v>49.341057710000001</v>
      </c>
      <c r="P117" s="68">
        <f>'[1]Формат ИПР'!BE105</f>
        <v>42.56</v>
      </c>
      <c r="Q117" s="68">
        <f>'[1]Формат ИПР'!BF105</f>
        <v>0</v>
      </c>
      <c r="R117" s="69" t="s">
        <v>29</v>
      </c>
      <c r="S117" s="70">
        <f t="shared" si="40"/>
        <v>189.60934040981201</v>
      </c>
      <c r="T117" s="71">
        <f t="shared" si="38"/>
        <v>-139.24742626</v>
      </c>
      <c r="U117" s="72">
        <f t="shared" si="39"/>
        <v>-0.73288119084210523</v>
      </c>
      <c r="V117" s="66" t="str">
        <f>'[1]Формат ИПР'!BJ105</f>
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</c>
      <c r="W117" s="1"/>
      <c r="Y117" s="77"/>
      <c r="Z117" s="81"/>
      <c r="AB117" s="74"/>
    </row>
    <row r="118" spans="1:28" ht="93.6" x14ac:dyDescent="0.3">
      <c r="A118" s="63" t="str">
        <f>'[1]Формат ИПР'!A106</f>
        <v>1.1.4</v>
      </c>
      <c r="B118" s="65" t="str">
        <f>'[1]Формат ИПР'!B106</f>
        <v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v>
      </c>
      <c r="C118" s="63" t="str">
        <f>'[1]Формат ИПР'!C106</f>
        <v>L_Che371</v>
      </c>
      <c r="D118" s="68">
        <f>'[1]Формат ИПР'!LO106</f>
        <v>14.942516666666668</v>
      </c>
      <c r="E118" s="68">
        <f>'[1]Формат ИПР'!AT106</f>
        <v>87.019950129999998</v>
      </c>
      <c r="F118" s="68" t="s">
        <v>29</v>
      </c>
      <c r="G118" s="68">
        <f>'[1]Формат ИПР'!AU106</f>
        <v>31.018606055580008</v>
      </c>
      <c r="H118" s="70">
        <f t="shared" si="47"/>
        <v>0</v>
      </c>
      <c r="I118" s="68">
        <f t="shared" si="48"/>
        <v>0</v>
      </c>
      <c r="J118" s="68">
        <f>'[1]Формат ИПР'!AY106</f>
        <v>0</v>
      </c>
      <c r="K118" s="68">
        <f>'[1]Формат ИПР'!AZ106</f>
        <v>0</v>
      </c>
      <c r="L118" s="68">
        <f>'[1]Формат ИПР'!BA106</f>
        <v>0</v>
      </c>
      <c r="M118" s="68">
        <f>'[1]Формат ИПР'!BB106</f>
        <v>0</v>
      </c>
      <c r="N118" s="68">
        <f>'[1]Формат ИПР'!BC106</f>
        <v>0</v>
      </c>
      <c r="O118" s="68">
        <f>'[1]Формат ИПР'!BD106</f>
        <v>0</v>
      </c>
      <c r="P118" s="68">
        <f>'[1]Формат ИПР'!BE106</f>
        <v>0</v>
      </c>
      <c r="Q118" s="68">
        <f>'[1]Формат ИПР'!BF106</f>
        <v>0</v>
      </c>
      <c r="R118" s="69" t="s">
        <v>29</v>
      </c>
      <c r="S118" s="70">
        <f t="shared" si="40"/>
        <v>31.018606055580008</v>
      </c>
      <c r="T118" s="71">
        <f t="shared" si="38"/>
        <v>0</v>
      </c>
      <c r="U118" s="72" t="str">
        <f t="shared" si="39"/>
        <v>-</v>
      </c>
      <c r="V118" s="66" t="str">
        <f>'[1]Формат ИПР'!BJ106</f>
        <v>нд</v>
      </c>
      <c r="W118" s="1"/>
      <c r="Y118" s="73"/>
      <c r="Z118" s="78"/>
      <c r="AB118" s="74"/>
    </row>
    <row r="119" spans="1:28" ht="93.6" x14ac:dyDescent="0.3">
      <c r="A119" s="63" t="str">
        <f>'[1]Формат ИПР'!A107</f>
        <v>1.1.4</v>
      </c>
      <c r="B119" s="65" t="str">
        <f>'[1]Формат ИПР'!B107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19" s="63" t="str">
        <f>'[1]Формат ИПР'!C107</f>
        <v>L_Che372</v>
      </c>
      <c r="D119" s="68">
        <f>'[1]Формат ИПР'!LO107</f>
        <v>9.1306250000000002</v>
      </c>
      <c r="E119" s="68">
        <f>'[1]Формат ИПР'!AT107</f>
        <v>19.839541140000001</v>
      </c>
      <c r="F119" s="68" t="s">
        <v>29</v>
      </c>
      <c r="G119" s="68">
        <f>'[1]Формат ИПР'!AU107</f>
        <v>55.110569175868001</v>
      </c>
      <c r="H119" s="70">
        <f t="shared" si="47"/>
        <v>54.235999999999997</v>
      </c>
      <c r="I119" s="68">
        <f t="shared" si="48"/>
        <v>22.498623029999997</v>
      </c>
      <c r="J119" s="68">
        <f>'[1]Формат ИПР'!AY107</f>
        <v>10</v>
      </c>
      <c r="K119" s="68">
        <f>'[1]Формат ИПР'!AZ107</f>
        <v>0</v>
      </c>
      <c r="L119" s="68">
        <f>'[1]Формат ИПР'!BA107</f>
        <v>20</v>
      </c>
      <c r="M119" s="68">
        <f>'[1]Формат ИПР'!BB107</f>
        <v>1.3787748999999998</v>
      </c>
      <c r="N119" s="68">
        <f>'[1]Формат ИПР'!BC107</f>
        <v>15</v>
      </c>
      <c r="O119" s="68">
        <f>'[1]Формат ИПР'!BD107</f>
        <v>21.119848129999998</v>
      </c>
      <c r="P119" s="68">
        <f>'[1]Формат ИПР'!BE107</f>
        <v>9.2359999999999971</v>
      </c>
      <c r="Q119" s="68">
        <f>'[1]Формат ИПР'!BF107</f>
        <v>0</v>
      </c>
      <c r="R119" s="69" t="s">
        <v>29</v>
      </c>
      <c r="S119" s="70">
        <f t="shared" si="40"/>
        <v>32.611946145868004</v>
      </c>
      <c r="T119" s="71">
        <f t="shared" si="38"/>
        <v>-22.501376970000003</v>
      </c>
      <c r="U119" s="72">
        <f t="shared" si="39"/>
        <v>-0.50003059933333338</v>
      </c>
      <c r="V119" s="66" t="str">
        <f>'[1]Формат ИПР'!BJ107</f>
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</c>
      <c r="W119" s="1"/>
      <c r="Y119" s="77"/>
      <c r="Z119" s="81"/>
      <c r="AB119" s="74"/>
    </row>
    <row r="120" spans="1:28" ht="93.6" x14ac:dyDescent="0.3">
      <c r="A120" s="63" t="str">
        <f>'[1]Формат ИПР'!A108</f>
        <v>1.1.4</v>
      </c>
      <c r="B120" s="65" t="str">
        <f>'[1]Формат ИПР'!B108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20" s="63" t="str">
        <f>'[1]Формат ИПР'!C108</f>
        <v>L_Che373</v>
      </c>
      <c r="D120" s="68">
        <f>'[1]Формат ИПР'!LO108</f>
        <v>22.093741666666666</v>
      </c>
      <c r="E120" s="68">
        <f>'[1]Формат ИПР'!AT108</f>
        <v>87.757691349999988</v>
      </c>
      <c r="F120" s="68" t="s">
        <v>29</v>
      </c>
      <c r="G120" s="68">
        <f>'[1]Формат ИПР'!AU108</f>
        <v>86.326773953675996</v>
      </c>
      <c r="H120" s="70">
        <f t="shared" si="47"/>
        <v>92.833999999999989</v>
      </c>
      <c r="I120" s="68">
        <f t="shared" si="48"/>
        <v>0</v>
      </c>
      <c r="J120" s="68">
        <f>'[1]Формат ИПР'!AY108</f>
        <v>15</v>
      </c>
      <c r="K120" s="68">
        <f>'[1]Формат ИПР'!AZ108</f>
        <v>0</v>
      </c>
      <c r="L120" s="68">
        <f>'[1]Формат ИПР'!BA108</f>
        <v>40</v>
      </c>
      <c r="M120" s="68">
        <f>'[1]Формат ИПР'!BB108</f>
        <v>0</v>
      </c>
      <c r="N120" s="68">
        <f>'[1]Формат ИПР'!BC108</f>
        <v>23</v>
      </c>
      <c r="O120" s="68">
        <f>'[1]Формат ИПР'!BD108</f>
        <v>0</v>
      </c>
      <c r="P120" s="68">
        <f>'[1]Формат ИПР'!BE108</f>
        <v>14.833999999999989</v>
      </c>
      <c r="Q120" s="68">
        <f>'[1]Формат ИПР'!BF108</f>
        <v>0</v>
      </c>
      <c r="R120" s="69" t="s">
        <v>29</v>
      </c>
      <c r="S120" s="70">
        <f t="shared" si="40"/>
        <v>86.326773953675996</v>
      </c>
      <c r="T120" s="71">
        <f t="shared" si="38"/>
        <v>-78</v>
      </c>
      <c r="U120" s="72">
        <f t="shared" si="39"/>
        <v>-1</v>
      </c>
      <c r="V120" s="66" t="str">
        <f>'[1]Формат ИПР'!BJ108</f>
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</c>
      <c r="W120" s="1"/>
      <c r="Y120" s="77"/>
      <c r="Z120" s="81"/>
      <c r="AB120" s="74"/>
    </row>
    <row r="121" spans="1:28" ht="93.6" x14ac:dyDescent="0.3">
      <c r="A121" s="63" t="str">
        <f>'[1]Формат ИПР'!A109</f>
        <v>1.1.4</v>
      </c>
      <c r="B121" s="65" t="str">
        <f>'[1]Формат ИПР'!B109</f>
        <v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v>
      </c>
      <c r="C121" s="63" t="str">
        <f>'[1]Формат ИПР'!C109</f>
        <v>L_Che374</v>
      </c>
      <c r="D121" s="68">
        <f>'[1]Формат ИПР'!LO109</f>
        <v>16.661916666666666</v>
      </c>
      <c r="E121" s="68">
        <f>'[1]Формат ИПР'!AT109</f>
        <v>122.39547764999999</v>
      </c>
      <c r="F121" s="68" t="s">
        <v>29</v>
      </c>
      <c r="G121" s="68">
        <f>'[1]Формат ИПР'!AU109</f>
        <v>17.914694659872012</v>
      </c>
      <c r="H121" s="70">
        <f t="shared" si="47"/>
        <v>0</v>
      </c>
      <c r="I121" s="68">
        <f t="shared" si="48"/>
        <v>0</v>
      </c>
      <c r="J121" s="68">
        <f>'[1]Формат ИПР'!AY109</f>
        <v>0</v>
      </c>
      <c r="K121" s="68">
        <f>'[1]Формат ИПР'!AZ109</f>
        <v>0</v>
      </c>
      <c r="L121" s="68">
        <f>'[1]Формат ИПР'!BA109</f>
        <v>0</v>
      </c>
      <c r="M121" s="68">
        <f>'[1]Формат ИПР'!BB109</f>
        <v>0</v>
      </c>
      <c r="N121" s="68">
        <f>'[1]Формат ИПР'!BC109</f>
        <v>0</v>
      </c>
      <c r="O121" s="68">
        <f>'[1]Формат ИПР'!BD109</f>
        <v>0</v>
      </c>
      <c r="P121" s="68">
        <f>'[1]Формат ИПР'!BE109</f>
        <v>0</v>
      </c>
      <c r="Q121" s="68">
        <f>'[1]Формат ИПР'!BF109</f>
        <v>0</v>
      </c>
      <c r="R121" s="69" t="s">
        <v>29</v>
      </c>
      <c r="S121" s="70">
        <f t="shared" si="40"/>
        <v>17.914694659872012</v>
      </c>
      <c r="T121" s="71">
        <f t="shared" si="38"/>
        <v>0</v>
      </c>
      <c r="U121" s="72" t="str">
        <f t="shared" si="39"/>
        <v>-</v>
      </c>
      <c r="V121" s="66" t="str">
        <f>'[1]Формат ИПР'!BJ109</f>
        <v>нд</v>
      </c>
      <c r="W121" s="1"/>
      <c r="Y121" s="73"/>
      <c r="Z121" s="78"/>
      <c r="AB121" s="74"/>
    </row>
    <row r="122" spans="1:28" ht="93.6" x14ac:dyDescent="0.3">
      <c r="A122" s="63" t="str">
        <f>'[1]Формат ИПР'!A110</f>
        <v>1.1.4</v>
      </c>
      <c r="B122" s="65" t="str">
        <f>'[1]Формат ИПР'!B110</f>
        <v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v>
      </c>
      <c r="C122" s="63" t="str">
        <f>'[1]Формат ИПР'!C110</f>
        <v>L_Che375</v>
      </c>
      <c r="D122" s="68">
        <f>'[1]Формат ИПР'!LO110</f>
        <v>14.224483333333334</v>
      </c>
      <c r="E122" s="68">
        <f>'[1]Формат ИПР'!AT110</f>
        <v>89.718109170000005</v>
      </c>
      <c r="F122" s="68" t="s">
        <v>29</v>
      </c>
      <c r="G122" s="68">
        <f>'[1]Формат ИПР'!AU110</f>
        <v>22.023768035143988</v>
      </c>
      <c r="H122" s="70">
        <f t="shared" si="47"/>
        <v>0</v>
      </c>
      <c r="I122" s="68">
        <f t="shared" si="48"/>
        <v>0</v>
      </c>
      <c r="J122" s="68">
        <f>'[1]Формат ИПР'!AY110</f>
        <v>0</v>
      </c>
      <c r="K122" s="68">
        <f>'[1]Формат ИПР'!AZ110</f>
        <v>0</v>
      </c>
      <c r="L122" s="68">
        <f>'[1]Формат ИПР'!BA110</f>
        <v>0</v>
      </c>
      <c r="M122" s="68">
        <f>'[1]Формат ИПР'!BB110</f>
        <v>0</v>
      </c>
      <c r="N122" s="68">
        <f>'[1]Формат ИПР'!BC110</f>
        <v>0</v>
      </c>
      <c r="O122" s="68">
        <f>'[1]Формат ИПР'!BD110</f>
        <v>0</v>
      </c>
      <c r="P122" s="68">
        <f>'[1]Формат ИПР'!BE110</f>
        <v>0</v>
      </c>
      <c r="Q122" s="68">
        <f>'[1]Формат ИПР'!BF110</f>
        <v>0</v>
      </c>
      <c r="R122" s="69" t="s">
        <v>29</v>
      </c>
      <c r="S122" s="70">
        <f t="shared" si="40"/>
        <v>22.023768035143988</v>
      </c>
      <c r="T122" s="71">
        <f t="shared" si="38"/>
        <v>0</v>
      </c>
      <c r="U122" s="72" t="str">
        <f t="shared" si="39"/>
        <v>-</v>
      </c>
      <c r="V122" s="66" t="str">
        <f>'[1]Формат ИПР'!BJ110</f>
        <v>нд</v>
      </c>
      <c r="W122" s="1"/>
      <c r="Y122" s="73"/>
      <c r="Z122" s="78"/>
      <c r="AB122" s="74"/>
    </row>
    <row r="123" spans="1:28" ht="93.6" x14ac:dyDescent="0.3">
      <c r="A123" s="63" t="str">
        <f>'[1]Формат ИПР'!A111</f>
        <v>1.1.4</v>
      </c>
      <c r="B123" s="65" t="str">
        <f>'[1]Формат ИПР'!B111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23" s="63" t="str">
        <f>'[1]Формат ИПР'!C111</f>
        <v>L_Che376</v>
      </c>
      <c r="D123" s="68">
        <f>'[1]Формат ИПР'!LO111</f>
        <v>15.795383333333335</v>
      </c>
      <c r="E123" s="68">
        <f>'[1]Формат ИПР'!AT111</f>
        <v>53.104394540000001</v>
      </c>
      <c r="F123" s="68" t="s">
        <v>29</v>
      </c>
      <c r="G123" s="68">
        <f>'[1]Формат ИПР'!AU111</f>
        <v>75.960179578819989</v>
      </c>
      <c r="H123" s="70">
        <f t="shared" si="47"/>
        <v>85.949999999999989</v>
      </c>
      <c r="I123" s="68">
        <f t="shared" si="48"/>
        <v>0</v>
      </c>
      <c r="J123" s="68">
        <f>'[1]Формат ИПР'!AY111</f>
        <v>13</v>
      </c>
      <c r="K123" s="68">
        <f>'[1]Формат ИПР'!AZ111</f>
        <v>0</v>
      </c>
      <c r="L123" s="68">
        <f>'[1]Формат ИПР'!BA111</f>
        <v>30</v>
      </c>
      <c r="M123" s="68">
        <f>'[1]Формат ИПР'!BB111</f>
        <v>0</v>
      </c>
      <c r="N123" s="68">
        <f>'[1]Формат ИПР'!BC111</f>
        <v>25</v>
      </c>
      <c r="O123" s="68">
        <f>'[1]Формат ИПР'!BD111</f>
        <v>0</v>
      </c>
      <c r="P123" s="68">
        <f>'[1]Формат ИПР'!BE111</f>
        <v>17.949999999999989</v>
      </c>
      <c r="Q123" s="68">
        <f>'[1]Формат ИПР'!BF111</f>
        <v>0</v>
      </c>
      <c r="R123" s="69" t="s">
        <v>29</v>
      </c>
      <c r="S123" s="70">
        <f t="shared" si="40"/>
        <v>75.960179578819989</v>
      </c>
      <c r="T123" s="71">
        <f t="shared" si="38"/>
        <v>-68</v>
      </c>
      <c r="U123" s="72">
        <f t="shared" si="39"/>
        <v>-1</v>
      </c>
      <c r="V123" s="66" t="str">
        <f>'[1]Формат ИПР'!BJ111</f>
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</c>
      <c r="W123" s="1"/>
      <c r="Y123" s="77"/>
      <c r="Z123" s="81"/>
      <c r="AB123" s="74"/>
    </row>
    <row r="124" spans="1:28" ht="93.6" x14ac:dyDescent="0.3">
      <c r="A124" s="63" t="str">
        <f>'[1]Формат ИПР'!A112</f>
        <v>1.1.4</v>
      </c>
      <c r="B124" s="65" t="str">
        <f>'[1]Формат ИПР'!B112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24" s="63" t="str">
        <f>'[1]Формат ИПР'!C112</f>
        <v>L_Che377</v>
      </c>
      <c r="D124" s="68">
        <f>'[1]Формат ИПР'!LO112</f>
        <v>17.656216666666669</v>
      </c>
      <c r="E124" s="68">
        <f>'[1]Формат ИПР'!AT112</f>
        <v>78.055380049999997</v>
      </c>
      <c r="F124" s="68" t="s">
        <v>29</v>
      </c>
      <c r="G124" s="68">
        <f>'[1]Формат ИПР'!AU112</f>
        <v>63.579307789376003</v>
      </c>
      <c r="H124" s="70">
        <f t="shared" si="47"/>
        <v>87.579999999999984</v>
      </c>
      <c r="I124" s="68">
        <f t="shared" si="48"/>
        <v>0</v>
      </c>
      <c r="J124" s="68">
        <f>'[1]Формат ИПР'!AY112</f>
        <v>14</v>
      </c>
      <c r="K124" s="68">
        <f>'[1]Формат ИПР'!AZ112</f>
        <v>0</v>
      </c>
      <c r="L124" s="68">
        <f>'[1]Формат ИПР'!BA112</f>
        <v>35</v>
      </c>
      <c r="M124" s="68">
        <f>'[1]Формат ИПР'!BB112</f>
        <v>0</v>
      </c>
      <c r="N124" s="68">
        <f>'[1]Формат ИПР'!BC112</f>
        <v>23</v>
      </c>
      <c r="O124" s="68">
        <f>'[1]Формат ИПР'!BD112</f>
        <v>0</v>
      </c>
      <c r="P124" s="68">
        <f>'[1]Формат ИПР'!BE112</f>
        <v>15.579999999999984</v>
      </c>
      <c r="Q124" s="68">
        <f>'[1]Формат ИПР'!BF112</f>
        <v>0</v>
      </c>
      <c r="R124" s="69" t="s">
        <v>29</v>
      </c>
      <c r="S124" s="70">
        <f t="shared" si="40"/>
        <v>63.579307789376003</v>
      </c>
      <c r="T124" s="71">
        <f t="shared" si="38"/>
        <v>-72</v>
      </c>
      <c r="U124" s="72">
        <f t="shared" si="39"/>
        <v>-1</v>
      </c>
      <c r="V124" s="66" t="str">
        <f>'[1]Формат ИПР'!BJ112</f>
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</c>
      <c r="W124" s="1"/>
      <c r="Y124" s="77"/>
      <c r="Z124" s="81"/>
      <c r="AB124" s="74"/>
    </row>
    <row r="125" spans="1:28" ht="93.6" x14ac:dyDescent="0.3">
      <c r="A125" s="63" t="str">
        <f>'[1]Формат ИПР'!A113</f>
        <v>1.1.4</v>
      </c>
      <c r="B125" s="65" t="str">
        <f>'[1]Формат ИПР'!B113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25" s="63" t="str">
        <f>'[1]Формат ИПР'!C113</f>
        <v>L_Che378</v>
      </c>
      <c r="D125" s="68">
        <f>'[1]Формат ИПР'!LO113</f>
        <v>12.337766666666667</v>
      </c>
      <c r="E125" s="68">
        <f>'[1]Формат ИПР'!AT113</f>
        <v>97.814816539999981</v>
      </c>
      <c r="F125" s="68" t="s">
        <v>29</v>
      </c>
      <c r="G125" s="68">
        <f>'[1]Формат ИПР'!AU113</f>
        <v>74.167111730123992</v>
      </c>
      <c r="H125" s="70">
        <f t="shared" si="47"/>
        <v>91.331999999999979</v>
      </c>
      <c r="I125" s="68">
        <f t="shared" si="48"/>
        <v>21.801686480000001</v>
      </c>
      <c r="J125" s="68">
        <f>'[1]Формат ИПР'!AY113</f>
        <v>15</v>
      </c>
      <c r="K125" s="68">
        <f>'[1]Формат ИПР'!AZ113</f>
        <v>0</v>
      </c>
      <c r="L125" s="68">
        <f>'[1]Формат ИПР'!BA113</f>
        <v>40</v>
      </c>
      <c r="M125" s="68">
        <f>'[1]Формат ИПР'!BB113</f>
        <v>0</v>
      </c>
      <c r="N125" s="68">
        <f>'[1]Формат ИПР'!BC113</f>
        <v>22</v>
      </c>
      <c r="O125" s="68">
        <f>'[1]Формат ИПР'!BD113</f>
        <v>21.801686480000001</v>
      </c>
      <c r="P125" s="68">
        <f>'[1]Формат ИПР'!BE113</f>
        <v>14.331999999999979</v>
      </c>
      <c r="Q125" s="68">
        <f>'[1]Формат ИПР'!BF113</f>
        <v>0</v>
      </c>
      <c r="R125" s="69" t="s">
        <v>29</v>
      </c>
      <c r="S125" s="70">
        <f t="shared" si="40"/>
        <v>52.365425250123991</v>
      </c>
      <c r="T125" s="71">
        <f t="shared" si="38"/>
        <v>-55.198313519999999</v>
      </c>
      <c r="U125" s="72">
        <f t="shared" si="39"/>
        <v>-0.71686121454545448</v>
      </c>
      <c r="V125" s="66" t="str">
        <f>'[1]Формат ИПР'!BJ113</f>
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</c>
      <c r="W125" s="1"/>
      <c r="Y125" s="77"/>
      <c r="Z125" s="81"/>
      <c r="AB125" s="74"/>
    </row>
    <row r="126" spans="1:28" ht="93.6" x14ac:dyDescent="0.3">
      <c r="A126" s="63" t="str">
        <f>'[1]Формат ИПР'!A114</f>
        <v>1.1.4</v>
      </c>
      <c r="B126" s="65" t="str">
        <f>'[1]Формат ИПР'!B114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26" s="63" t="str">
        <f>'[1]Формат ИПР'!C114</f>
        <v>L_Che379</v>
      </c>
      <c r="D126" s="68">
        <f>'[1]Формат ИПР'!LO114</f>
        <v>6.6822583333333343</v>
      </c>
      <c r="E126" s="68">
        <f>'[1]Формат ИПР'!AT114</f>
        <v>9.5987470500000001</v>
      </c>
      <c r="F126" s="68" t="s">
        <v>29</v>
      </c>
      <c r="G126" s="68">
        <f>'[1]Формат ИПР'!AU114</f>
        <v>46.2076326024347</v>
      </c>
      <c r="H126" s="70">
        <f t="shared" si="47"/>
        <v>44.75</v>
      </c>
      <c r="I126" s="68">
        <f t="shared" si="48"/>
        <v>10.967371119999999</v>
      </c>
      <c r="J126" s="68">
        <f>'[1]Формат ИПР'!AY114</f>
        <v>8</v>
      </c>
      <c r="K126" s="68">
        <f>'[1]Формат ИПР'!AZ114</f>
        <v>0</v>
      </c>
      <c r="L126" s="68">
        <f>'[1]Формат ИПР'!BA114</f>
        <v>22</v>
      </c>
      <c r="M126" s="68">
        <f>'[1]Формат ИПР'!BB114</f>
        <v>1.4240042500000001</v>
      </c>
      <c r="N126" s="68">
        <f>'[1]Формат ИПР'!BC114</f>
        <v>9</v>
      </c>
      <c r="O126" s="68">
        <f>'[1]Формат ИПР'!BD114</f>
        <v>9.5433668699999998</v>
      </c>
      <c r="P126" s="68">
        <f>'[1]Формат ИПР'!BE114</f>
        <v>5.75</v>
      </c>
      <c r="Q126" s="68">
        <f>'[1]Формат ИПР'!BF114</f>
        <v>0</v>
      </c>
      <c r="R126" s="69" t="s">
        <v>29</v>
      </c>
      <c r="S126" s="70">
        <f t="shared" si="40"/>
        <v>35.240261482434704</v>
      </c>
      <c r="T126" s="71">
        <f t="shared" si="38"/>
        <v>-28.032628880000001</v>
      </c>
      <c r="U126" s="72">
        <f t="shared" si="39"/>
        <v>-0.71878535589743586</v>
      </c>
      <c r="V126" s="66" t="str">
        <f>'[1]Формат ИПР'!BJ114</f>
        <v>Необходимость корректировки ПСД  в целях актуализации состава оборудования в связи приведением устанавливаемых ПУ в соответствие требованиям Постановления Правительства РФ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 и  удорожанием оборудования и материалов, необходимых для завершения СМР</v>
      </c>
      <c r="W126" s="1"/>
      <c r="Y126" s="77"/>
      <c r="Z126" s="81"/>
      <c r="AB126" s="74"/>
    </row>
    <row r="127" spans="1:28" ht="93.6" x14ac:dyDescent="0.3">
      <c r="A127" s="63" t="str">
        <f>'[1]Формат ИПР'!A115</f>
        <v>1.1.4</v>
      </c>
      <c r="B127" s="65" t="str">
        <f>'[1]Формат ИПР'!B115</f>
        <v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v>
      </c>
      <c r="C127" s="63" t="str">
        <f>'[1]Формат ИПР'!C115</f>
        <v>L_Che380</v>
      </c>
      <c r="D127" s="68">
        <f>'[1]Формат ИПР'!LO115</f>
        <v>6.4247666666666667</v>
      </c>
      <c r="E127" s="68">
        <f>'[1]Формат ИПР'!AT115</f>
        <v>78.339815760000008</v>
      </c>
      <c r="F127" s="68" t="s">
        <v>29</v>
      </c>
      <c r="G127" s="68">
        <f>'[1]Формат ИПР'!AU115</f>
        <v>13.640395236967706</v>
      </c>
      <c r="H127" s="70">
        <f t="shared" si="47"/>
        <v>0</v>
      </c>
      <c r="I127" s="68">
        <f t="shared" si="48"/>
        <v>0</v>
      </c>
      <c r="J127" s="68">
        <f>'[1]Формат ИПР'!AY115</f>
        <v>0</v>
      </c>
      <c r="K127" s="68">
        <f>'[1]Формат ИПР'!AZ115</f>
        <v>0</v>
      </c>
      <c r="L127" s="68">
        <f>'[1]Формат ИПР'!BA115</f>
        <v>0</v>
      </c>
      <c r="M127" s="68">
        <f>'[1]Формат ИПР'!BB115</f>
        <v>0</v>
      </c>
      <c r="N127" s="68">
        <f>'[1]Формат ИПР'!BC115</f>
        <v>0</v>
      </c>
      <c r="O127" s="68">
        <f>'[1]Формат ИПР'!BD115</f>
        <v>0</v>
      </c>
      <c r="P127" s="68">
        <f>'[1]Формат ИПР'!BE115</f>
        <v>0</v>
      </c>
      <c r="Q127" s="68">
        <f>'[1]Формат ИПР'!BF115</f>
        <v>0</v>
      </c>
      <c r="R127" s="69" t="s">
        <v>29</v>
      </c>
      <c r="S127" s="70">
        <f t="shared" si="40"/>
        <v>13.640395236967706</v>
      </c>
      <c r="T127" s="71">
        <f t="shared" si="38"/>
        <v>0</v>
      </c>
      <c r="U127" s="72" t="str">
        <f t="shared" si="39"/>
        <v>-</v>
      </c>
      <c r="V127" s="66" t="str">
        <f>'[1]Формат ИПР'!BJ115</f>
        <v>нд</v>
      </c>
      <c r="W127" s="1"/>
      <c r="Y127" s="73"/>
      <c r="Z127" s="78"/>
      <c r="AB127" s="74"/>
    </row>
    <row r="128" spans="1:28" ht="31.2" x14ac:dyDescent="0.3">
      <c r="A128" s="64" t="s">
        <v>129</v>
      </c>
      <c r="B128" s="65" t="s">
        <v>130</v>
      </c>
      <c r="C128" s="66" t="s">
        <v>28</v>
      </c>
      <c r="D128" s="76">
        <v>0</v>
      </c>
      <c r="E128" s="76">
        <v>0</v>
      </c>
      <c r="F128" s="68" t="s">
        <v>29</v>
      </c>
      <c r="G128" s="76">
        <v>0</v>
      </c>
      <c r="H128" s="76">
        <v>0</v>
      </c>
      <c r="I128" s="76">
        <v>0</v>
      </c>
      <c r="J128" s="76">
        <v>0</v>
      </c>
      <c r="K128" s="76">
        <v>0</v>
      </c>
      <c r="L128" s="76">
        <v>0</v>
      </c>
      <c r="M128" s="76">
        <v>0</v>
      </c>
      <c r="N128" s="76">
        <v>0</v>
      </c>
      <c r="O128" s="76">
        <v>0</v>
      </c>
      <c r="P128" s="76">
        <v>0</v>
      </c>
      <c r="Q128" s="76">
        <v>0</v>
      </c>
      <c r="R128" s="69" t="s">
        <v>29</v>
      </c>
      <c r="S128" s="70">
        <f t="shared" si="40"/>
        <v>0</v>
      </c>
      <c r="T128" s="71">
        <f t="shared" si="38"/>
        <v>0</v>
      </c>
      <c r="U128" s="72" t="str">
        <f t="shared" si="39"/>
        <v>-</v>
      </c>
      <c r="V128" s="63" t="s">
        <v>29</v>
      </c>
      <c r="W128" s="1"/>
      <c r="Y128" s="73"/>
      <c r="AB128" s="74"/>
    </row>
    <row r="129" spans="1:28" x14ac:dyDescent="0.3">
      <c r="A129" s="64" t="s">
        <v>131</v>
      </c>
      <c r="B129" s="65" t="s">
        <v>132</v>
      </c>
      <c r="C129" s="66" t="s">
        <v>28</v>
      </c>
      <c r="D129" s="76">
        <f>SUM(D130:D220)</f>
        <v>71.13327118644068</v>
      </c>
      <c r="E129" s="76">
        <f>SUM(E130:E220)</f>
        <v>1660.1898615300006</v>
      </c>
      <c r="F129" s="68" t="s">
        <v>29</v>
      </c>
      <c r="G129" s="76">
        <f>SUM(G130:G220)</f>
        <v>242.30778140300004</v>
      </c>
      <c r="H129" s="76">
        <f t="shared" ref="H129:Q129" si="49">SUM(H130:H220)</f>
        <v>0.60593333333333321</v>
      </c>
      <c r="I129" s="76">
        <f t="shared" si="49"/>
        <v>249.57419430000004</v>
      </c>
      <c r="J129" s="76">
        <f t="shared" si="49"/>
        <v>0</v>
      </c>
      <c r="K129" s="76">
        <f t="shared" si="49"/>
        <v>0</v>
      </c>
      <c r="L129" s="76">
        <f t="shared" si="49"/>
        <v>0</v>
      </c>
      <c r="M129" s="76">
        <f t="shared" si="49"/>
        <v>196.02046182000004</v>
      </c>
      <c r="N129" s="76">
        <f t="shared" si="49"/>
        <v>0.60593333333333321</v>
      </c>
      <c r="O129" s="76">
        <f t="shared" si="49"/>
        <v>53.553732480000001</v>
      </c>
      <c r="P129" s="76">
        <f t="shared" si="49"/>
        <v>0</v>
      </c>
      <c r="Q129" s="76">
        <f t="shared" si="49"/>
        <v>0</v>
      </c>
      <c r="R129" s="69" t="s">
        <v>29</v>
      </c>
      <c r="S129" s="70">
        <f>IF(H129="нд","нд",G129-I129)</f>
        <v>-7.2664128970000093</v>
      </c>
      <c r="T129" s="71">
        <f t="shared" si="38"/>
        <v>248.96826096666672</v>
      </c>
      <c r="U129" s="72">
        <f t="shared" si="39"/>
        <v>410.88391621740584</v>
      </c>
      <c r="V129" s="63" t="s">
        <v>29</v>
      </c>
      <c r="W129" s="1"/>
      <c r="Y129" s="73"/>
      <c r="AB129" s="74"/>
    </row>
    <row r="130" spans="1:28" ht="109.2" x14ac:dyDescent="0.3">
      <c r="A130" s="63" t="str">
        <f>'[1]Формат ИПР'!A118</f>
        <v>1.1.6</v>
      </c>
      <c r="B130" s="65" t="str">
        <f>'[1]Формат ИПР'!B118</f>
        <v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v>
      </c>
      <c r="C130" s="63" t="str">
        <f>'[1]Формат ИПР'!C118</f>
        <v>F_prj_109108_5385</v>
      </c>
      <c r="D130" s="68">
        <f>'[1]Формат ИПР'!LO118</f>
        <v>71.13327118644068</v>
      </c>
      <c r="E130" s="68">
        <f>'[1]Формат ИПР'!AT118</f>
        <v>300.17794601999998</v>
      </c>
      <c r="F130" s="68" t="s">
        <v>29</v>
      </c>
      <c r="G130" s="68">
        <f>'[1]Формат ИПР'!AU118</f>
        <v>0</v>
      </c>
      <c r="H130" s="70">
        <f t="shared" ref="H130:H193" si="50">IF(J130="нд","нд",(J130+L130+N130+P130))</f>
        <v>0</v>
      </c>
      <c r="I130" s="68">
        <f t="shared" ref="I130:I193" si="51">K130+M130+O130+Q130</f>
        <v>0</v>
      </c>
      <c r="J130" s="68">
        <f>'[1]Формат ИПР'!AY118</f>
        <v>0</v>
      </c>
      <c r="K130" s="68">
        <f>'[1]Формат ИПР'!AZ118</f>
        <v>0</v>
      </c>
      <c r="L130" s="68">
        <f>'[1]Формат ИПР'!BA118</f>
        <v>0</v>
      </c>
      <c r="M130" s="68">
        <f>'[1]Формат ИПР'!BB118</f>
        <v>0</v>
      </c>
      <c r="N130" s="68">
        <f>'[1]Формат ИПР'!BC118</f>
        <v>0</v>
      </c>
      <c r="O130" s="68">
        <f>'[1]Формат ИПР'!BD118</f>
        <v>0</v>
      </c>
      <c r="P130" s="68">
        <f>'[1]Формат ИПР'!BE118</f>
        <v>0</v>
      </c>
      <c r="Q130" s="68">
        <f>'[1]Формат ИПР'!BF118</f>
        <v>0</v>
      </c>
      <c r="R130" s="69" t="s">
        <v>29</v>
      </c>
      <c r="S130" s="70">
        <f t="shared" si="40"/>
        <v>0</v>
      </c>
      <c r="T130" s="71">
        <f t="shared" si="38"/>
        <v>0</v>
      </c>
      <c r="U130" s="72" t="str">
        <f t="shared" si="39"/>
        <v>-</v>
      </c>
      <c r="V130" s="66" t="str">
        <f>'[1]Формат ИПР'!BJ118</f>
        <v>нд</v>
      </c>
      <c r="W130" s="1"/>
      <c r="Y130" s="73"/>
      <c r="Z130" s="78"/>
      <c r="AB130" s="74"/>
    </row>
    <row r="131" spans="1:28" ht="78" x14ac:dyDescent="0.3">
      <c r="A131" s="63" t="str">
        <f>'[1]Формат ИПР'!A119</f>
        <v>1.1.6</v>
      </c>
      <c r="B131" s="65" t="str">
        <f>'[1]Формат ИПР'!B119</f>
        <v>Проведение предпроектного обследования и разработка проектно-сметной документации по реконструкции ПС 110 кВ Ойсунгур в рамках программы модернизации и повышения надежности электросетевого комплекса Чеченской Республики на 2020-2024 годы</v>
      </c>
      <c r="C131" s="63" t="str">
        <f>'[1]Формат ИПР'!C119</f>
        <v>K_Che263</v>
      </c>
      <c r="D131" s="68" t="str">
        <f>'[1]Формат ИПР'!LO119</f>
        <v>нд</v>
      </c>
      <c r="E131" s="68">
        <f>'[1]Формат ИПР'!AT119</f>
        <v>8.3015598100000005</v>
      </c>
      <c r="F131" s="68" t="s">
        <v>29</v>
      </c>
      <c r="G131" s="68">
        <f>'[1]Формат ИПР'!AU119</f>
        <v>16.901440189999999</v>
      </c>
      <c r="H131" s="70">
        <f t="shared" si="50"/>
        <v>0</v>
      </c>
      <c r="I131" s="68">
        <f t="shared" si="51"/>
        <v>16.901440190000002</v>
      </c>
      <c r="J131" s="68">
        <f>'[1]Формат ИПР'!AY119</f>
        <v>0</v>
      </c>
      <c r="K131" s="68">
        <f>'[1]Формат ИПР'!AZ119</f>
        <v>0</v>
      </c>
      <c r="L131" s="68">
        <f>'[1]Формат ИПР'!BA119</f>
        <v>0</v>
      </c>
      <c r="M131" s="68">
        <f>'[1]Формат ИПР'!BB119</f>
        <v>16.901440190000002</v>
      </c>
      <c r="N131" s="68">
        <f>'[1]Формат ИПР'!BC119</f>
        <v>0</v>
      </c>
      <c r="O131" s="68">
        <f>'[1]Формат ИПР'!BD119</f>
        <v>0</v>
      </c>
      <c r="P131" s="68">
        <f>'[1]Формат ИПР'!BE119</f>
        <v>0</v>
      </c>
      <c r="Q131" s="68">
        <f>'[1]Формат ИПР'!BF119</f>
        <v>0</v>
      </c>
      <c r="R131" s="69" t="s">
        <v>29</v>
      </c>
      <c r="S131" s="70">
        <f t="shared" si="40"/>
        <v>-3.5527136788005009E-15</v>
      </c>
      <c r="T131" s="71">
        <f t="shared" si="38"/>
        <v>16.901440190000002</v>
      </c>
      <c r="U131" s="72" t="str">
        <f t="shared" si="39"/>
        <v>-</v>
      </c>
      <c r="V131" s="66" t="str">
        <f>'[1]Формат ИПР'!BJ119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31" s="1"/>
      <c r="Y131" s="73"/>
      <c r="Z131" s="78"/>
      <c r="AB131" s="74"/>
    </row>
    <row r="132" spans="1:28" ht="78" x14ac:dyDescent="0.3">
      <c r="A132" s="63" t="str">
        <f>'[1]Формат ИПР'!A120</f>
        <v>1.1.6</v>
      </c>
      <c r="B132" s="65" t="str">
        <f>'[1]Формат ИПР'!B120</f>
        <v>Проведение предпроектного обследования и разработка проектно-сметной документации по реконструкции ПС 110 кВ Шали в рамках программы модернизации и повышения надежности электросетевого комплекса Чеченской Республики на 2020-2024 годы</v>
      </c>
      <c r="C132" s="63" t="str">
        <f>'[1]Формат ИПР'!C120</f>
        <v>K_Che290</v>
      </c>
      <c r="D132" s="68" t="str">
        <f>'[1]Формат ИПР'!LO120</f>
        <v>нд</v>
      </c>
      <c r="E132" s="68">
        <f>'[1]Формат ИПР'!AT120</f>
        <v>7.3663826199999995</v>
      </c>
      <c r="F132" s="68" t="s">
        <v>29</v>
      </c>
      <c r="G132" s="68">
        <f>'[1]Формат ИПР'!AU120</f>
        <v>6.0419473799999999</v>
      </c>
      <c r="H132" s="70">
        <f t="shared" si="50"/>
        <v>0</v>
      </c>
      <c r="I132" s="68">
        <f t="shared" si="51"/>
        <v>6.0419473699999999</v>
      </c>
      <c r="J132" s="68">
        <f>'[1]Формат ИПР'!AY120</f>
        <v>0</v>
      </c>
      <c r="K132" s="68">
        <f>'[1]Формат ИПР'!AZ120</f>
        <v>0</v>
      </c>
      <c r="L132" s="68">
        <f>'[1]Формат ИПР'!BA120</f>
        <v>0</v>
      </c>
      <c r="M132" s="68">
        <f>'[1]Формат ИПР'!BB120</f>
        <v>6.0419473699999999</v>
      </c>
      <c r="N132" s="68">
        <f>'[1]Формат ИПР'!BC120</f>
        <v>0</v>
      </c>
      <c r="O132" s="68">
        <f>'[1]Формат ИПР'!BD120</f>
        <v>0</v>
      </c>
      <c r="P132" s="68">
        <f>'[1]Формат ИПР'!BE120</f>
        <v>0</v>
      </c>
      <c r="Q132" s="68">
        <f>'[1]Формат ИПР'!BF120</f>
        <v>0</v>
      </c>
      <c r="R132" s="69" t="s">
        <v>29</v>
      </c>
      <c r="S132" s="70">
        <f t="shared" si="40"/>
        <v>9.9999999392252903E-9</v>
      </c>
      <c r="T132" s="71">
        <f t="shared" si="38"/>
        <v>6.0419473699999999</v>
      </c>
      <c r="U132" s="72" t="str">
        <f t="shared" si="39"/>
        <v>-</v>
      </c>
      <c r="V132" s="66" t="str">
        <f>'[1]Формат ИПР'!BJ120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32" s="1"/>
      <c r="Y132" s="73"/>
      <c r="Z132" s="78"/>
      <c r="AB132" s="74"/>
    </row>
    <row r="133" spans="1:28" ht="78" x14ac:dyDescent="0.3">
      <c r="A133" s="63" t="str">
        <f>'[1]Формат ИПР'!A121</f>
        <v>1.1.6</v>
      </c>
      <c r="B133" s="65" t="str">
        <f>'[1]Формат ИПР'!B121</f>
        <v>Проведение предпроектного обследования и разработка проектно-сметной документации по реконструкции ПС 110 кВ Горячеисточненская в рамках программы модернизации и повышения надежности электросетевого комплекса Чеченской Республики на 2020-2024 годы</v>
      </c>
      <c r="C133" s="63" t="str">
        <f>'[1]Формат ИПР'!C121</f>
        <v>K_Che292</v>
      </c>
      <c r="D133" s="68" t="str">
        <f>'[1]Формат ИПР'!LO121</f>
        <v>нд</v>
      </c>
      <c r="E133" s="68">
        <f>'[1]Формат ИПР'!AT121</f>
        <v>8.8123940399999992</v>
      </c>
      <c r="F133" s="68" t="s">
        <v>29</v>
      </c>
      <c r="G133" s="68">
        <f>'[1]Формат ИПР'!AU121</f>
        <v>19.222608479999998</v>
      </c>
      <c r="H133" s="70">
        <f t="shared" si="50"/>
        <v>0</v>
      </c>
      <c r="I133" s="68">
        <f t="shared" si="51"/>
        <v>10.254275960000001</v>
      </c>
      <c r="J133" s="68">
        <f>'[1]Формат ИПР'!AY121</f>
        <v>0</v>
      </c>
      <c r="K133" s="68">
        <f>'[1]Формат ИПР'!AZ121</f>
        <v>0</v>
      </c>
      <c r="L133" s="68">
        <f>'[1]Формат ИПР'!BA121</f>
        <v>0</v>
      </c>
      <c r="M133" s="68">
        <f>'[1]Формат ИПР'!BB121</f>
        <v>10.254275960000001</v>
      </c>
      <c r="N133" s="68">
        <f>'[1]Формат ИПР'!BC121</f>
        <v>0</v>
      </c>
      <c r="O133" s="68">
        <f>'[1]Формат ИПР'!BD121</f>
        <v>0</v>
      </c>
      <c r="P133" s="68">
        <f>'[1]Формат ИПР'!BE121</f>
        <v>0</v>
      </c>
      <c r="Q133" s="68">
        <f>'[1]Формат ИПР'!BF121</f>
        <v>0</v>
      </c>
      <c r="R133" s="69" t="s">
        <v>29</v>
      </c>
      <c r="S133" s="70">
        <f t="shared" si="40"/>
        <v>8.968332519999997</v>
      </c>
      <c r="T133" s="71">
        <f t="shared" si="38"/>
        <v>10.254275960000001</v>
      </c>
      <c r="U133" s="72" t="str">
        <f t="shared" si="39"/>
        <v>-</v>
      </c>
      <c r="V133" s="66" t="str">
        <f>'[1]Формат ИПР'!BJ121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33" s="1"/>
      <c r="Y133" s="73"/>
      <c r="Z133" s="78"/>
      <c r="AB133" s="74"/>
    </row>
    <row r="134" spans="1:28" ht="78" x14ac:dyDescent="0.3">
      <c r="A134" s="63" t="str">
        <f>'[1]Формат ИПР'!A122</f>
        <v>1.1.6</v>
      </c>
      <c r="B134" s="65" t="str">
        <f>'[1]Формат ИПР'!B122</f>
        <v>Проведение предпроектного обследования и разработка проектно-сметной документации по реконструкции ПС 110 кВ Алпатово в рамках программы модернизации и повышения надежности электросетевого комплекса Чеченской Республики на 2020-2024 годы</v>
      </c>
      <c r="C134" s="63" t="str">
        <f>'[1]Формат ИПР'!C122</f>
        <v>K_Che291</v>
      </c>
      <c r="D134" s="68" t="str">
        <f>'[1]Формат ИПР'!LO122</f>
        <v>нд</v>
      </c>
      <c r="E134" s="68">
        <f>'[1]Формат ИПР'!AT122</f>
        <v>1.4653956100000001</v>
      </c>
      <c r="F134" s="68" t="s">
        <v>29</v>
      </c>
      <c r="G134" s="68">
        <f>'[1]Формат ИПР'!AU122</f>
        <v>1.40127439</v>
      </c>
      <c r="H134" s="70">
        <f t="shared" si="50"/>
        <v>0</v>
      </c>
      <c r="I134" s="68">
        <f t="shared" si="51"/>
        <v>1.40127439</v>
      </c>
      <c r="J134" s="68">
        <f>'[1]Формат ИПР'!AY122</f>
        <v>0</v>
      </c>
      <c r="K134" s="68">
        <f>'[1]Формат ИПР'!AZ122</f>
        <v>0</v>
      </c>
      <c r="L134" s="68">
        <f>'[1]Формат ИПР'!BA122</f>
        <v>0</v>
      </c>
      <c r="M134" s="68">
        <f>'[1]Формат ИПР'!BB122</f>
        <v>1.40127439</v>
      </c>
      <c r="N134" s="68">
        <f>'[1]Формат ИПР'!BC122</f>
        <v>0</v>
      </c>
      <c r="O134" s="68">
        <f>'[1]Формат ИПР'!BD122</f>
        <v>0</v>
      </c>
      <c r="P134" s="68">
        <f>'[1]Формат ИПР'!BE122</f>
        <v>0</v>
      </c>
      <c r="Q134" s="68">
        <f>'[1]Формат ИПР'!BF122</f>
        <v>0</v>
      </c>
      <c r="R134" s="69" t="s">
        <v>29</v>
      </c>
      <c r="S134" s="70">
        <f t="shared" si="40"/>
        <v>0</v>
      </c>
      <c r="T134" s="71">
        <f t="shared" si="38"/>
        <v>1.40127439</v>
      </c>
      <c r="U134" s="72" t="str">
        <f t="shared" si="39"/>
        <v>-</v>
      </c>
      <c r="V134" s="66" t="str">
        <f>'[1]Формат ИПР'!BJ122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34" s="1"/>
      <c r="Y134" s="73"/>
      <c r="Z134" s="78"/>
      <c r="AB134" s="74"/>
    </row>
    <row r="135" spans="1:28" ht="78" x14ac:dyDescent="0.3">
      <c r="A135" s="63" t="str">
        <f>'[1]Формат ИПР'!A123</f>
        <v>1.1.6</v>
      </c>
      <c r="B135" s="65" t="str">
        <f>'[1]Формат ИПР'!B123</f>
        <v>Проведение предпроектного обследования и разработка проектно-сметной документации по реконструкции ПС 110 кВ  Наурская  в рамках программы модернизации и повышения надежности электросетевого комплекса Чеченской Республики на 2020-2024 годы</v>
      </c>
      <c r="C135" s="63" t="str">
        <f>'[1]Формат ИПР'!C123</f>
        <v>K_Che293</v>
      </c>
      <c r="D135" s="68" t="str">
        <f>'[1]Формат ИПР'!LO123</f>
        <v>нд</v>
      </c>
      <c r="E135" s="68">
        <f>'[1]Формат ИПР'!AT123</f>
        <v>15.616669990000002</v>
      </c>
      <c r="F135" s="68" t="s">
        <v>29</v>
      </c>
      <c r="G135" s="68">
        <f>'[1]Формат ИПР'!AU123</f>
        <v>1.000000082740371E-8</v>
      </c>
      <c r="H135" s="70">
        <f t="shared" si="50"/>
        <v>0</v>
      </c>
      <c r="I135" s="68">
        <f t="shared" si="51"/>
        <v>0</v>
      </c>
      <c r="J135" s="68">
        <f>'[1]Формат ИПР'!AY123</f>
        <v>0</v>
      </c>
      <c r="K135" s="68">
        <f>'[1]Формат ИПР'!AZ123</f>
        <v>0</v>
      </c>
      <c r="L135" s="68">
        <f>'[1]Формат ИПР'!BA123</f>
        <v>0</v>
      </c>
      <c r="M135" s="68">
        <f>'[1]Формат ИПР'!BB123</f>
        <v>0</v>
      </c>
      <c r="N135" s="68">
        <f>'[1]Формат ИПР'!BC123</f>
        <v>0</v>
      </c>
      <c r="O135" s="68">
        <f>'[1]Формат ИПР'!BD123</f>
        <v>0</v>
      </c>
      <c r="P135" s="68">
        <f>'[1]Формат ИПР'!BE123</f>
        <v>0</v>
      </c>
      <c r="Q135" s="68">
        <f>'[1]Формат ИПР'!BF123</f>
        <v>0</v>
      </c>
      <c r="R135" s="69" t="s">
        <v>29</v>
      </c>
      <c r="S135" s="70">
        <f t="shared" si="40"/>
        <v>1.000000082740371E-8</v>
      </c>
      <c r="T135" s="71">
        <f t="shared" si="38"/>
        <v>0</v>
      </c>
      <c r="U135" s="72" t="str">
        <f t="shared" si="39"/>
        <v>-</v>
      </c>
      <c r="V135" s="66" t="str">
        <f>'[1]Формат ИПР'!BJ123</f>
        <v>нд</v>
      </c>
      <c r="W135" s="1"/>
      <c r="Y135" s="73"/>
      <c r="Z135" s="78"/>
      <c r="AB135" s="74"/>
    </row>
    <row r="136" spans="1:28" ht="78" x14ac:dyDescent="0.3">
      <c r="A136" s="63" t="str">
        <f>'[1]Формат ИПР'!A124</f>
        <v>1.1.6</v>
      </c>
      <c r="B136" s="65" t="str">
        <f>'[1]Формат ИПР'!B124</f>
        <v>Проведение предпроектного обследования и разработка проектно-сметной документации по реконструкции ПС 110 кВ Самашки в рамках программы модернизации и повышения надежности электросетевого комплекса Чеченской Республики на 2020-2024 годы</v>
      </c>
      <c r="C136" s="63" t="str">
        <f>'[1]Формат ИПР'!C124</f>
        <v>K_Che294</v>
      </c>
      <c r="D136" s="68" t="str">
        <f>'[1]Формат ИПР'!LO124</f>
        <v>нд</v>
      </c>
      <c r="E136" s="68">
        <f>'[1]Формат ИПР'!AT124</f>
        <v>19.474731159999997</v>
      </c>
      <c r="F136" s="68" t="s">
        <v>29</v>
      </c>
      <c r="G136" s="68">
        <f>'[1]Формат ИПР'!AU124</f>
        <v>23.549662759999997</v>
      </c>
      <c r="H136" s="70">
        <f t="shared" si="50"/>
        <v>0</v>
      </c>
      <c r="I136" s="68">
        <f t="shared" si="51"/>
        <v>23.549658839999999</v>
      </c>
      <c r="J136" s="68">
        <f>'[1]Формат ИПР'!AY124</f>
        <v>0</v>
      </c>
      <c r="K136" s="68">
        <f>'[1]Формат ИПР'!AZ124</f>
        <v>0</v>
      </c>
      <c r="L136" s="68">
        <f>'[1]Формат ИПР'!BA124</f>
        <v>0</v>
      </c>
      <c r="M136" s="68">
        <f>'[1]Формат ИПР'!BB124</f>
        <v>23.549658839999999</v>
      </c>
      <c r="N136" s="68">
        <f>'[1]Формат ИПР'!BC124</f>
        <v>0</v>
      </c>
      <c r="O136" s="68">
        <f>'[1]Формат ИПР'!BD124</f>
        <v>0</v>
      </c>
      <c r="P136" s="68">
        <f>'[1]Формат ИПР'!BE124</f>
        <v>0</v>
      </c>
      <c r="Q136" s="68">
        <f>'[1]Формат ИПР'!BF124</f>
        <v>0</v>
      </c>
      <c r="R136" s="69" t="s">
        <v>29</v>
      </c>
      <c r="S136" s="70">
        <f t="shared" si="40"/>
        <v>3.9199999974925959E-6</v>
      </c>
      <c r="T136" s="71">
        <f t="shared" si="38"/>
        <v>23.549658839999999</v>
      </c>
      <c r="U136" s="72" t="str">
        <f t="shared" si="39"/>
        <v>-</v>
      </c>
      <c r="V136" s="66" t="str">
        <f>'[1]Формат ИПР'!BJ124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36" s="1"/>
      <c r="Y136" s="73"/>
      <c r="Z136" s="78"/>
      <c r="AB136" s="74"/>
    </row>
    <row r="137" spans="1:28" ht="78" x14ac:dyDescent="0.3">
      <c r="A137" s="63" t="str">
        <f>'[1]Формат ИПР'!A125</f>
        <v>1.1.6</v>
      </c>
      <c r="B137" s="65" t="str">
        <f>'[1]Формат ИПР'!B125</f>
        <v>Проведение предпроектного обследования и разработка проектно-сметной документации по реконструкции ПС 110 кВ Гудермес-Тяговая в рамках программы модернизации и повышения надежности электросетевого комплекса Чеченской Республики на 2020-2024 годы</v>
      </c>
      <c r="C137" s="63" t="str">
        <f>'[1]Формат ИПР'!C125</f>
        <v>K_Che295</v>
      </c>
      <c r="D137" s="68" t="str">
        <f>'[1]Формат ИПР'!LO125</f>
        <v>нд</v>
      </c>
      <c r="E137" s="68">
        <f>'[1]Формат ИПР'!AT125</f>
        <v>3.1083299899999997</v>
      </c>
      <c r="F137" s="68" t="s">
        <v>29</v>
      </c>
      <c r="G137" s="68">
        <f>'[1]Формат ИПР'!AU125</f>
        <v>9.9999999392252903E-9</v>
      </c>
      <c r="H137" s="70">
        <f t="shared" si="50"/>
        <v>0</v>
      </c>
      <c r="I137" s="68">
        <f t="shared" si="51"/>
        <v>0</v>
      </c>
      <c r="J137" s="68">
        <f>'[1]Формат ИПР'!AY125</f>
        <v>0</v>
      </c>
      <c r="K137" s="68">
        <f>'[1]Формат ИПР'!AZ125</f>
        <v>0</v>
      </c>
      <c r="L137" s="68">
        <f>'[1]Формат ИПР'!BA125</f>
        <v>0</v>
      </c>
      <c r="M137" s="68">
        <f>'[1]Формат ИПР'!BB125</f>
        <v>0</v>
      </c>
      <c r="N137" s="68">
        <f>'[1]Формат ИПР'!BC125</f>
        <v>0</v>
      </c>
      <c r="O137" s="68">
        <f>'[1]Формат ИПР'!BD125</f>
        <v>0</v>
      </c>
      <c r="P137" s="68">
        <f>'[1]Формат ИПР'!BE125</f>
        <v>0</v>
      </c>
      <c r="Q137" s="68">
        <f>'[1]Формат ИПР'!BF125</f>
        <v>0</v>
      </c>
      <c r="R137" s="69" t="s">
        <v>29</v>
      </c>
      <c r="S137" s="70">
        <f t="shared" si="40"/>
        <v>9.9999999392252903E-9</v>
      </c>
      <c r="T137" s="71">
        <f t="shared" si="38"/>
        <v>0</v>
      </c>
      <c r="U137" s="72" t="str">
        <f t="shared" si="39"/>
        <v>-</v>
      </c>
      <c r="V137" s="66" t="str">
        <f>'[1]Формат ИПР'!BJ125</f>
        <v>нд</v>
      </c>
      <c r="W137" s="1"/>
      <c r="Y137" s="73"/>
      <c r="Z137" s="78"/>
      <c r="AB137" s="74"/>
    </row>
    <row r="138" spans="1:28" ht="78" x14ac:dyDescent="0.3">
      <c r="A138" s="63" t="str">
        <f>'[1]Формат ИПР'!A126</f>
        <v>1.1.6</v>
      </c>
      <c r="B138" s="65" t="str">
        <f>'[1]Формат ИПР'!B126</f>
        <v xml:space="preserve">Проведение предпроектного обследования и разработка проектно-сметной документации по реконструкции ПС 110кВ Октябрьская в рамках программы модернизации и повышения надежности электросетевого комплекса Чеченской Республики на 2020-2024 годы      </v>
      </c>
      <c r="C138" s="63" t="str">
        <f>'[1]Формат ИПР'!C126</f>
        <v>K_Che296</v>
      </c>
      <c r="D138" s="68" t="str">
        <f>'[1]Формат ИПР'!LO126</f>
        <v>нд</v>
      </c>
      <c r="E138" s="68">
        <f>'[1]Формат ИПР'!AT126</f>
        <v>5.09633</v>
      </c>
      <c r="F138" s="68" t="s">
        <v>29</v>
      </c>
      <c r="G138" s="68">
        <f>'[1]Формат ИПР'!AU126</f>
        <v>0</v>
      </c>
      <c r="H138" s="70">
        <f t="shared" si="50"/>
        <v>0</v>
      </c>
      <c r="I138" s="68">
        <f t="shared" si="51"/>
        <v>0</v>
      </c>
      <c r="J138" s="68">
        <f>'[1]Формат ИПР'!AY126</f>
        <v>0</v>
      </c>
      <c r="K138" s="68">
        <f>'[1]Формат ИПР'!AZ126</f>
        <v>0</v>
      </c>
      <c r="L138" s="68">
        <f>'[1]Формат ИПР'!BA126</f>
        <v>0</v>
      </c>
      <c r="M138" s="68">
        <f>'[1]Формат ИПР'!BB126</f>
        <v>0</v>
      </c>
      <c r="N138" s="68">
        <f>'[1]Формат ИПР'!BC126</f>
        <v>0</v>
      </c>
      <c r="O138" s="68">
        <f>'[1]Формат ИПР'!BD126</f>
        <v>0</v>
      </c>
      <c r="P138" s="68">
        <f>'[1]Формат ИПР'!BE126</f>
        <v>0</v>
      </c>
      <c r="Q138" s="68">
        <f>'[1]Формат ИПР'!BF126</f>
        <v>0</v>
      </c>
      <c r="R138" s="69" t="s">
        <v>29</v>
      </c>
      <c r="S138" s="70">
        <f t="shared" si="40"/>
        <v>0</v>
      </c>
      <c r="T138" s="71">
        <f t="shared" si="38"/>
        <v>0</v>
      </c>
      <c r="U138" s="72" t="str">
        <f t="shared" si="39"/>
        <v>-</v>
      </c>
      <c r="V138" s="66" t="str">
        <f>'[1]Формат ИПР'!BJ126</f>
        <v>нд</v>
      </c>
      <c r="W138" s="1"/>
      <c r="Y138" s="73"/>
      <c r="Z138" s="78"/>
      <c r="AB138" s="74"/>
    </row>
    <row r="139" spans="1:28" ht="78" x14ac:dyDescent="0.3">
      <c r="A139" s="63" t="str">
        <f>'[1]Формат ИПР'!A127</f>
        <v>1.1.6</v>
      </c>
      <c r="B139" s="65" t="str">
        <f>'[1]Формат ИПР'!B127</f>
        <v>Проведение предпроектного обследования и разработка проектно-сметной документации по реконструкции ПС 110кВ Горец в рамках программы модернизации и повышения надежности электросетевого комплекса Чеченской Республики на 2020-2024 годы</v>
      </c>
      <c r="C139" s="63" t="str">
        <f>'[1]Формат ИПР'!C127</f>
        <v>K_Che297</v>
      </c>
      <c r="D139" s="68" t="str">
        <f>'[1]Формат ИПР'!LO127</f>
        <v>нд</v>
      </c>
      <c r="E139" s="68">
        <f>'[1]Формат ИПР'!AT127</f>
        <v>12.533330000000001</v>
      </c>
      <c r="F139" s="68" t="s">
        <v>29</v>
      </c>
      <c r="G139" s="68">
        <f>'[1]Формат ИПР'!AU127</f>
        <v>0</v>
      </c>
      <c r="H139" s="70">
        <f t="shared" si="50"/>
        <v>0</v>
      </c>
      <c r="I139" s="68">
        <f t="shared" si="51"/>
        <v>0</v>
      </c>
      <c r="J139" s="68">
        <f>'[1]Формат ИПР'!AY127</f>
        <v>0</v>
      </c>
      <c r="K139" s="68">
        <f>'[1]Формат ИПР'!AZ127</f>
        <v>0</v>
      </c>
      <c r="L139" s="68">
        <f>'[1]Формат ИПР'!BA127</f>
        <v>0</v>
      </c>
      <c r="M139" s="68">
        <f>'[1]Формат ИПР'!BB127</f>
        <v>0</v>
      </c>
      <c r="N139" s="68">
        <f>'[1]Формат ИПР'!BC127</f>
        <v>0</v>
      </c>
      <c r="O139" s="68">
        <f>'[1]Формат ИПР'!BD127</f>
        <v>0</v>
      </c>
      <c r="P139" s="68">
        <f>'[1]Формат ИПР'!BE127</f>
        <v>0</v>
      </c>
      <c r="Q139" s="68">
        <f>'[1]Формат ИПР'!BF127</f>
        <v>0</v>
      </c>
      <c r="R139" s="69" t="s">
        <v>29</v>
      </c>
      <c r="S139" s="70">
        <f t="shared" si="40"/>
        <v>0</v>
      </c>
      <c r="T139" s="71">
        <f t="shared" si="38"/>
        <v>0</v>
      </c>
      <c r="U139" s="72" t="str">
        <f t="shared" si="39"/>
        <v>-</v>
      </c>
      <c r="V139" s="66" t="str">
        <f>'[1]Формат ИПР'!BJ127</f>
        <v>нд</v>
      </c>
      <c r="W139" s="1"/>
      <c r="Y139" s="73"/>
      <c r="Z139" s="78"/>
      <c r="AB139" s="74"/>
    </row>
    <row r="140" spans="1:28" ht="78" x14ac:dyDescent="0.3">
      <c r="A140" s="63" t="str">
        <f>'[1]Формат ИПР'!A128</f>
        <v>1.1.6</v>
      </c>
      <c r="B140" s="65" t="str">
        <f>'[1]Формат ИПР'!B128</f>
        <v>Проведение предпроектного обследования и разработка проектно-сметной документации по реконструкции ПС 110 кВ Цемзавод в рамках программы модернизации и повышения надежности электросетевого комплекса Чеченской Республики на 2020-2024 годы</v>
      </c>
      <c r="C140" s="63" t="str">
        <f>'[1]Формат ИПР'!C128</f>
        <v>K_Che298</v>
      </c>
      <c r="D140" s="68" t="str">
        <f>'[1]Формат ИПР'!LO128</f>
        <v>нд</v>
      </c>
      <c r="E140" s="68">
        <f>'[1]Формат ИПР'!AT128</f>
        <v>6.5916699999999997</v>
      </c>
      <c r="F140" s="68" t="s">
        <v>29</v>
      </c>
      <c r="G140" s="68">
        <f>'[1]Формат ИПР'!AU128</f>
        <v>0</v>
      </c>
      <c r="H140" s="70">
        <f t="shared" si="50"/>
        <v>0</v>
      </c>
      <c r="I140" s="68">
        <f t="shared" si="51"/>
        <v>0</v>
      </c>
      <c r="J140" s="68">
        <f>'[1]Формат ИПР'!AY128</f>
        <v>0</v>
      </c>
      <c r="K140" s="68">
        <f>'[1]Формат ИПР'!AZ128</f>
        <v>0</v>
      </c>
      <c r="L140" s="68">
        <f>'[1]Формат ИПР'!BA128</f>
        <v>0</v>
      </c>
      <c r="M140" s="68">
        <f>'[1]Формат ИПР'!BB128</f>
        <v>0</v>
      </c>
      <c r="N140" s="68">
        <f>'[1]Формат ИПР'!BC128</f>
        <v>0</v>
      </c>
      <c r="O140" s="68">
        <f>'[1]Формат ИПР'!BD128</f>
        <v>0</v>
      </c>
      <c r="P140" s="68">
        <f>'[1]Формат ИПР'!BE128</f>
        <v>0</v>
      </c>
      <c r="Q140" s="68">
        <f>'[1]Формат ИПР'!BF128</f>
        <v>0</v>
      </c>
      <c r="R140" s="69" t="s">
        <v>29</v>
      </c>
      <c r="S140" s="70">
        <f t="shared" si="40"/>
        <v>0</v>
      </c>
      <c r="T140" s="71">
        <f t="shared" si="38"/>
        <v>0</v>
      </c>
      <c r="U140" s="72" t="str">
        <f t="shared" si="39"/>
        <v>-</v>
      </c>
      <c r="V140" s="66" t="str">
        <f>'[1]Формат ИПР'!BJ128</f>
        <v>нд</v>
      </c>
      <c r="W140" s="1"/>
      <c r="Y140" s="73"/>
      <c r="Z140" s="78"/>
      <c r="AB140" s="74"/>
    </row>
    <row r="141" spans="1:28" ht="78" x14ac:dyDescent="0.3">
      <c r="A141" s="63" t="str">
        <f>'[1]Формат ИПР'!A129</f>
        <v>1.1.6</v>
      </c>
      <c r="B141" s="65" t="str">
        <f>'[1]Формат ИПР'!B129</f>
        <v>Проведение предпроектного обследования и разработка проектно-сметной документации по реконструкции ПС 110 кВ Ищерская в рамках программы модернизации и повышения надежности электросетевого комплекса Чеченской Республики на 2020-2024 годы</v>
      </c>
      <c r="C141" s="63" t="str">
        <f>'[1]Формат ИПР'!C129</f>
        <v>K_Che299</v>
      </c>
      <c r="D141" s="68" t="str">
        <f>'[1]Формат ИПР'!LO129</f>
        <v>нд</v>
      </c>
      <c r="E141" s="68">
        <f>'[1]Формат ИПР'!AT129</f>
        <v>10.418859999999999</v>
      </c>
      <c r="F141" s="68" t="s">
        <v>29</v>
      </c>
      <c r="G141" s="68">
        <f>'[1]Формат ИПР'!AU129</f>
        <v>0</v>
      </c>
      <c r="H141" s="70">
        <f t="shared" si="50"/>
        <v>0</v>
      </c>
      <c r="I141" s="68">
        <f t="shared" si="51"/>
        <v>0</v>
      </c>
      <c r="J141" s="68">
        <f>'[1]Формат ИПР'!AY129</f>
        <v>0</v>
      </c>
      <c r="K141" s="68">
        <f>'[1]Формат ИПР'!AZ129</f>
        <v>0</v>
      </c>
      <c r="L141" s="68">
        <f>'[1]Формат ИПР'!BA129</f>
        <v>0</v>
      </c>
      <c r="M141" s="68">
        <f>'[1]Формат ИПР'!BB129</f>
        <v>0</v>
      </c>
      <c r="N141" s="68">
        <f>'[1]Формат ИПР'!BC129</f>
        <v>0</v>
      </c>
      <c r="O141" s="68">
        <f>'[1]Формат ИПР'!BD129</f>
        <v>0</v>
      </c>
      <c r="P141" s="68">
        <f>'[1]Формат ИПР'!BE129</f>
        <v>0</v>
      </c>
      <c r="Q141" s="68">
        <f>'[1]Формат ИПР'!BF129</f>
        <v>0</v>
      </c>
      <c r="R141" s="69" t="s">
        <v>29</v>
      </c>
      <c r="S141" s="70">
        <f t="shared" si="40"/>
        <v>0</v>
      </c>
      <c r="T141" s="71">
        <f t="shared" si="38"/>
        <v>0</v>
      </c>
      <c r="U141" s="72" t="str">
        <f t="shared" si="39"/>
        <v>-</v>
      </c>
      <c r="V141" s="66" t="str">
        <f>'[1]Формат ИПР'!BJ129</f>
        <v>нд</v>
      </c>
      <c r="W141" s="1"/>
      <c r="Y141" s="73"/>
      <c r="Z141" s="78"/>
      <c r="AB141" s="74"/>
    </row>
    <row r="142" spans="1:28" ht="78" x14ac:dyDescent="0.3">
      <c r="A142" s="63" t="str">
        <f>'[1]Формат ИПР'!A130</f>
        <v>1.1.6</v>
      </c>
      <c r="B142" s="65" t="str">
        <f>'[1]Формат ИПР'!B130</f>
        <v>Проведение предпроектного обследования и разработка проектно-сметной документации по реконструкции ПС 110 кВ ГРП-110 в рамках программы модернизации и повышения надежности электросетевого комплекса Чеченской Республики на 2020-2024 годы</v>
      </c>
      <c r="C142" s="63" t="str">
        <f>'[1]Формат ИПР'!C130</f>
        <v>K_Che300</v>
      </c>
      <c r="D142" s="68" t="str">
        <f>'[1]Формат ИПР'!LO130</f>
        <v>нд</v>
      </c>
      <c r="E142" s="68">
        <f>'[1]Формат ИПР'!AT130</f>
        <v>8.16666998</v>
      </c>
      <c r="F142" s="68" t="s">
        <v>29</v>
      </c>
      <c r="G142" s="68">
        <f>'[1]Формат ИПР'!AU130</f>
        <v>1.9999999878450581E-8</v>
      </c>
      <c r="H142" s="70">
        <f t="shared" si="50"/>
        <v>0</v>
      </c>
      <c r="I142" s="68">
        <f t="shared" si="51"/>
        <v>0</v>
      </c>
      <c r="J142" s="68">
        <f>'[1]Формат ИПР'!AY130</f>
        <v>0</v>
      </c>
      <c r="K142" s="68">
        <f>'[1]Формат ИПР'!AZ130</f>
        <v>0</v>
      </c>
      <c r="L142" s="68">
        <f>'[1]Формат ИПР'!BA130</f>
        <v>0</v>
      </c>
      <c r="M142" s="68">
        <f>'[1]Формат ИПР'!BB130</f>
        <v>0</v>
      </c>
      <c r="N142" s="68">
        <f>'[1]Формат ИПР'!BC130</f>
        <v>0</v>
      </c>
      <c r="O142" s="68">
        <f>'[1]Формат ИПР'!BD130</f>
        <v>0</v>
      </c>
      <c r="P142" s="68">
        <f>'[1]Формат ИПР'!BE130</f>
        <v>0</v>
      </c>
      <c r="Q142" s="68">
        <f>'[1]Формат ИПР'!BF130</f>
        <v>0</v>
      </c>
      <c r="R142" s="69" t="s">
        <v>29</v>
      </c>
      <c r="S142" s="70">
        <f t="shared" si="40"/>
        <v>1.9999999878450581E-8</v>
      </c>
      <c r="T142" s="71">
        <f t="shared" si="38"/>
        <v>0</v>
      </c>
      <c r="U142" s="72" t="str">
        <f t="shared" si="39"/>
        <v>-</v>
      </c>
      <c r="V142" s="66" t="str">
        <f>'[1]Формат ИПР'!BJ130</f>
        <v>нд</v>
      </c>
      <c r="W142" s="1"/>
      <c r="Y142" s="73"/>
      <c r="Z142" s="78"/>
      <c r="AB142" s="74"/>
    </row>
    <row r="143" spans="1:28" ht="78" x14ac:dyDescent="0.3">
      <c r="A143" s="63" t="str">
        <f>'[1]Формат ИПР'!A131</f>
        <v>1.1.6</v>
      </c>
      <c r="B143" s="65" t="str">
        <f>'[1]Формат ИПР'!B131</f>
        <v>Проведение предпроектного обследования и разработка проектно-сметной документации по реконструкции ПС 110 кВ №84 в рамках программы модернизации и повышения надежности электросетевого комплекса Чеченской Республики на 2020-2024 годы</v>
      </c>
      <c r="C143" s="63" t="str">
        <f>'[1]Формат ИПР'!C131</f>
        <v>K_Che301</v>
      </c>
      <c r="D143" s="68" t="str">
        <f>'[1]Формат ИПР'!LO131</f>
        <v>нд</v>
      </c>
      <c r="E143" s="68">
        <f>'[1]Формат ИПР'!AT131</f>
        <v>0.46904284000000002</v>
      </c>
      <c r="F143" s="68" t="s">
        <v>29</v>
      </c>
      <c r="G143" s="68">
        <f>'[1]Формат ИПР'!AU131</f>
        <v>0.42262715999999995</v>
      </c>
      <c r="H143" s="70">
        <f t="shared" si="50"/>
        <v>0</v>
      </c>
      <c r="I143" s="68">
        <f t="shared" si="51"/>
        <v>0.42262716</v>
      </c>
      <c r="J143" s="68">
        <f>'[1]Формат ИПР'!AY131</f>
        <v>0</v>
      </c>
      <c r="K143" s="68">
        <f>'[1]Формат ИПР'!AZ131</f>
        <v>0</v>
      </c>
      <c r="L143" s="68">
        <f>'[1]Формат ИПР'!BA131</f>
        <v>0</v>
      </c>
      <c r="M143" s="68">
        <f>'[1]Формат ИПР'!BB131</f>
        <v>0.42262716</v>
      </c>
      <c r="N143" s="68">
        <f>'[1]Формат ИПР'!BC131</f>
        <v>0</v>
      </c>
      <c r="O143" s="68">
        <f>'[1]Формат ИПР'!BD131</f>
        <v>0</v>
      </c>
      <c r="P143" s="68">
        <f>'[1]Формат ИПР'!BE131</f>
        <v>0</v>
      </c>
      <c r="Q143" s="68">
        <f>'[1]Формат ИПР'!BF131</f>
        <v>0</v>
      </c>
      <c r="R143" s="69" t="s">
        <v>29</v>
      </c>
      <c r="S143" s="70">
        <f t="shared" si="40"/>
        <v>-5.5511151231257827E-17</v>
      </c>
      <c r="T143" s="71">
        <f t="shared" si="38"/>
        <v>0.42262716</v>
      </c>
      <c r="U143" s="72" t="str">
        <f t="shared" si="39"/>
        <v>-</v>
      </c>
      <c r="V143" s="66" t="str">
        <f>'[1]Формат ИПР'!BJ131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43" s="1"/>
      <c r="Y143" s="73"/>
      <c r="Z143" s="78"/>
      <c r="AB143" s="74"/>
    </row>
    <row r="144" spans="1:28" ht="78" x14ac:dyDescent="0.3">
      <c r="A144" s="63" t="str">
        <f>'[1]Формат ИПР'!A132</f>
        <v>1.1.6</v>
      </c>
      <c r="B144" s="65" t="str">
        <f>'[1]Формат ИПР'!B132</f>
        <v xml:space="preserve">Проведение предпроектного обследования и разработка проектно-сметной документации по реконструкции ПС 35 кВ Бердыкель в рамках программы модернизации и повышения надежности электросетевого комплекса Чеченской Республики на 2020-2024 годы                  </v>
      </c>
      <c r="C144" s="63" t="str">
        <f>'[1]Формат ИПР'!C132</f>
        <v>K_Che302</v>
      </c>
      <c r="D144" s="68" t="str">
        <f>'[1]Формат ИПР'!LO132</f>
        <v>нд</v>
      </c>
      <c r="E144" s="68">
        <f>'[1]Формат ИПР'!AT132</f>
        <v>7.2209699900000004</v>
      </c>
      <c r="F144" s="68" t="s">
        <v>29</v>
      </c>
      <c r="G144" s="68">
        <f>'[1]Формат ИПР'!AU132</f>
        <v>9.9999999392252903E-9</v>
      </c>
      <c r="H144" s="70">
        <f t="shared" si="50"/>
        <v>0</v>
      </c>
      <c r="I144" s="68">
        <f t="shared" si="51"/>
        <v>0</v>
      </c>
      <c r="J144" s="68">
        <f>'[1]Формат ИПР'!AY132</f>
        <v>0</v>
      </c>
      <c r="K144" s="68">
        <f>'[1]Формат ИПР'!AZ132</f>
        <v>0</v>
      </c>
      <c r="L144" s="68">
        <f>'[1]Формат ИПР'!BA132</f>
        <v>0</v>
      </c>
      <c r="M144" s="68">
        <f>'[1]Формат ИПР'!BB132</f>
        <v>0</v>
      </c>
      <c r="N144" s="68">
        <f>'[1]Формат ИПР'!BC132</f>
        <v>0</v>
      </c>
      <c r="O144" s="68">
        <f>'[1]Формат ИПР'!BD132</f>
        <v>0</v>
      </c>
      <c r="P144" s="68">
        <f>'[1]Формат ИПР'!BE132</f>
        <v>0</v>
      </c>
      <c r="Q144" s="68">
        <f>'[1]Формат ИПР'!BF132</f>
        <v>0</v>
      </c>
      <c r="R144" s="69" t="s">
        <v>29</v>
      </c>
      <c r="S144" s="70">
        <f t="shared" si="40"/>
        <v>9.9999999392252903E-9</v>
      </c>
      <c r="T144" s="71">
        <f t="shared" si="38"/>
        <v>0</v>
      </c>
      <c r="U144" s="72" t="str">
        <f t="shared" si="39"/>
        <v>-</v>
      </c>
      <c r="V144" s="66" t="str">
        <f>'[1]Формат ИПР'!BJ132</f>
        <v>нд</v>
      </c>
      <c r="W144" s="1"/>
      <c r="Y144" s="73"/>
      <c r="Z144" s="78"/>
      <c r="AB144" s="74"/>
    </row>
    <row r="145" spans="1:28" ht="78" x14ac:dyDescent="0.3">
      <c r="A145" s="63" t="str">
        <f>'[1]Формат ИПР'!A133</f>
        <v>1.1.6</v>
      </c>
      <c r="B145" s="65" t="str">
        <f>'[1]Формат ИПР'!B133</f>
        <v>Проведение предпроектного обследования и разработка проектно-сметной документации по реконструкции ПС 35 кВ Аэропорт в рамках программы модернизации и повышения надежности электросетевого комплекса Чеченской Республики на 2020-2024 годы</v>
      </c>
      <c r="C145" s="63" t="str">
        <f>'[1]Формат ИПР'!C133</f>
        <v>K_Che303</v>
      </c>
      <c r="D145" s="68" t="str">
        <f>'[1]Формат ИПР'!LO133</f>
        <v>нд</v>
      </c>
      <c r="E145" s="68">
        <f>'[1]Формат ИПР'!AT133</f>
        <v>5.8166700000000002</v>
      </c>
      <c r="F145" s="68" t="s">
        <v>29</v>
      </c>
      <c r="G145" s="68">
        <f>'[1]Формат ИПР'!AU133</f>
        <v>0</v>
      </c>
      <c r="H145" s="70">
        <f t="shared" si="50"/>
        <v>0</v>
      </c>
      <c r="I145" s="68">
        <f t="shared" si="51"/>
        <v>0</v>
      </c>
      <c r="J145" s="68">
        <f>'[1]Формат ИПР'!AY133</f>
        <v>0</v>
      </c>
      <c r="K145" s="68">
        <f>'[1]Формат ИПР'!AZ133</f>
        <v>0</v>
      </c>
      <c r="L145" s="68">
        <f>'[1]Формат ИПР'!BA133</f>
        <v>0</v>
      </c>
      <c r="M145" s="68">
        <f>'[1]Формат ИПР'!BB133</f>
        <v>0</v>
      </c>
      <c r="N145" s="68">
        <f>'[1]Формат ИПР'!BC133</f>
        <v>0</v>
      </c>
      <c r="O145" s="68">
        <f>'[1]Формат ИПР'!BD133</f>
        <v>0</v>
      </c>
      <c r="P145" s="68">
        <f>'[1]Формат ИПР'!BE133</f>
        <v>0</v>
      </c>
      <c r="Q145" s="68">
        <f>'[1]Формат ИПР'!BF133</f>
        <v>0</v>
      </c>
      <c r="R145" s="69" t="s">
        <v>29</v>
      </c>
      <c r="S145" s="70">
        <f t="shared" si="40"/>
        <v>0</v>
      </c>
      <c r="T145" s="71">
        <f t="shared" si="38"/>
        <v>0</v>
      </c>
      <c r="U145" s="72" t="str">
        <f t="shared" si="39"/>
        <v>-</v>
      </c>
      <c r="V145" s="66" t="str">
        <f>'[1]Формат ИПР'!BJ133</f>
        <v>нд</v>
      </c>
      <c r="W145" s="1"/>
      <c r="Y145" s="73"/>
      <c r="Z145" s="78"/>
      <c r="AB145" s="74"/>
    </row>
    <row r="146" spans="1:28" ht="78" x14ac:dyDescent="0.3">
      <c r="A146" s="63" t="str">
        <f>'[1]Формат ИПР'!A134</f>
        <v>1.1.6</v>
      </c>
      <c r="B146" s="65" t="str">
        <f>'[1]Формат ИПР'!B134</f>
        <v>Проведение предпроектного обследования и разработка проектно-сметной документации по реконструкции ПС 35 кВ Беной в рамках программы модернизации и повышения надежности электросетевого комплекса Чеченской Республики на 2020-2024 годы</v>
      </c>
      <c r="C146" s="63" t="str">
        <f>'[1]Формат ИПР'!C134</f>
        <v>K_Che304</v>
      </c>
      <c r="D146" s="68" t="str">
        <f>'[1]Формат ИПР'!LO134</f>
        <v>нд</v>
      </c>
      <c r="E146" s="68">
        <f>'[1]Формат ИПР'!AT134</f>
        <v>3.0083299999999999</v>
      </c>
      <c r="F146" s="68" t="s">
        <v>29</v>
      </c>
      <c r="G146" s="68">
        <f>'[1]Формат ИПР'!AU134</f>
        <v>0</v>
      </c>
      <c r="H146" s="70">
        <f t="shared" si="50"/>
        <v>0</v>
      </c>
      <c r="I146" s="68">
        <f t="shared" si="51"/>
        <v>0</v>
      </c>
      <c r="J146" s="68">
        <f>'[1]Формат ИПР'!AY134</f>
        <v>0</v>
      </c>
      <c r="K146" s="68">
        <f>'[1]Формат ИПР'!AZ134</f>
        <v>0</v>
      </c>
      <c r="L146" s="68">
        <f>'[1]Формат ИПР'!BA134</f>
        <v>0</v>
      </c>
      <c r="M146" s="68">
        <f>'[1]Формат ИПР'!BB134</f>
        <v>0</v>
      </c>
      <c r="N146" s="68">
        <f>'[1]Формат ИПР'!BC134</f>
        <v>0</v>
      </c>
      <c r="O146" s="68">
        <f>'[1]Формат ИПР'!BD134</f>
        <v>0</v>
      </c>
      <c r="P146" s="68">
        <f>'[1]Формат ИПР'!BE134</f>
        <v>0</v>
      </c>
      <c r="Q146" s="68">
        <f>'[1]Формат ИПР'!BF134</f>
        <v>0</v>
      </c>
      <c r="R146" s="69" t="s">
        <v>29</v>
      </c>
      <c r="S146" s="70">
        <f t="shared" si="40"/>
        <v>0</v>
      </c>
      <c r="T146" s="71">
        <f t="shared" si="38"/>
        <v>0</v>
      </c>
      <c r="U146" s="72" t="str">
        <f t="shared" si="39"/>
        <v>-</v>
      </c>
      <c r="V146" s="66" t="str">
        <f>'[1]Формат ИПР'!BJ134</f>
        <v>нд</v>
      </c>
      <c r="W146" s="1"/>
      <c r="Y146" s="73"/>
      <c r="Z146" s="78"/>
      <c r="AB146" s="74"/>
    </row>
    <row r="147" spans="1:28" ht="78" x14ac:dyDescent="0.3">
      <c r="A147" s="63" t="str">
        <f>'[1]Формат ИПР'!A135</f>
        <v>1.1.6</v>
      </c>
      <c r="B147" s="65" t="str">
        <f>'[1]Формат ИПР'!B135</f>
        <v>Проведение предпроектного обследования и разработка проектно-сметной документации по реконструкции ПС 35 кВ Центорой в рамках программы модернизации и повышения надежности электросетевого комплекса Чеченской Республики на 2020-2024 годы</v>
      </c>
      <c r="C147" s="63" t="str">
        <f>'[1]Формат ИПР'!C135</f>
        <v>K_Che305</v>
      </c>
      <c r="D147" s="68" t="str">
        <f>'[1]Формат ИПР'!LO135</f>
        <v>нд</v>
      </c>
      <c r="E147" s="68">
        <f>'[1]Формат ИПР'!AT135</f>
        <v>3.3877756400000001</v>
      </c>
      <c r="F147" s="68" t="s">
        <v>29</v>
      </c>
      <c r="G147" s="68">
        <f>'[1]Формат ИПР'!AU135</f>
        <v>5.7038943600000005</v>
      </c>
      <c r="H147" s="70">
        <f t="shared" si="50"/>
        <v>0</v>
      </c>
      <c r="I147" s="68">
        <f t="shared" si="51"/>
        <v>3.2038943600000001</v>
      </c>
      <c r="J147" s="68">
        <f>'[1]Формат ИПР'!AY135</f>
        <v>0</v>
      </c>
      <c r="K147" s="68">
        <f>'[1]Формат ИПР'!AZ135</f>
        <v>0</v>
      </c>
      <c r="L147" s="68">
        <f>'[1]Формат ИПР'!BA135</f>
        <v>0</v>
      </c>
      <c r="M147" s="68">
        <f>'[1]Формат ИПР'!BB135</f>
        <v>3.2038943600000001</v>
      </c>
      <c r="N147" s="68">
        <f>'[1]Формат ИПР'!BC135</f>
        <v>0</v>
      </c>
      <c r="O147" s="68">
        <f>'[1]Формат ИПР'!BD135</f>
        <v>0</v>
      </c>
      <c r="P147" s="68">
        <f>'[1]Формат ИПР'!BE135</f>
        <v>0</v>
      </c>
      <c r="Q147" s="68">
        <f>'[1]Формат ИПР'!BF135</f>
        <v>0</v>
      </c>
      <c r="R147" s="69" t="s">
        <v>29</v>
      </c>
      <c r="S147" s="70">
        <f t="shared" si="40"/>
        <v>2.5000000000000004</v>
      </c>
      <c r="T147" s="71">
        <f t="shared" si="38"/>
        <v>3.2038943600000001</v>
      </c>
      <c r="U147" s="72" t="str">
        <f t="shared" si="39"/>
        <v>-</v>
      </c>
      <c r="V147" s="66" t="str">
        <f>'[1]Формат ИПР'!BJ135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47" s="1"/>
      <c r="Y147" s="73"/>
      <c r="Z147" s="78"/>
      <c r="AB147" s="74"/>
    </row>
    <row r="148" spans="1:28" ht="78" x14ac:dyDescent="0.3">
      <c r="A148" s="63" t="str">
        <f>'[1]Формат ИПР'!A136</f>
        <v>1.1.6</v>
      </c>
      <c r="B148" s="65" t="str">
        <f>'[1]Формат ИПР'!B136</f>
        <v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v>
      </c>
      <c r="C148" s="63" t="str">
        <f>'[1]Формат ИПР'!C136</f>
        <v>K_Che306</v>
      </c>
      <c r="D148" s="68" t="str">
        <f>'[1]Формат ИПР'!LO136</f>
        <v>нд</v>
      </c>
      <c r="E148" s="68">
        <f>'[1]Формат ИПР'!AT136</f>
        <v>2.67435</v>
      </c>
      <c r="F148" s="68" t="s">
        <v>29</v>
      </c>
      <c r="G148" s="68">
        <f>'[1]Формат ИПР'!AU136</f>
        <v>3.0380300000000005</v>
      </c>
      <c r="H148" s="70">
        <f t="shared" si="50"/>
        <v>0</v>
      </c>
      <c r="I148" s="68">
        <f t="shared" si="51"/>
        <v>1.15065</v>
      </c>
      <c r="J148" s="68">
        <f>'[1]Формат ИПР'!AY136</f>
        <v>0</v>
      </c>
      <c r="K148" s="68">
        <f>'[1]Формат ИПР'!AZ136</f>
        <v>0</v>
      </c>
      <c r="L148" s="68">
        <f>'[1]Формат ИПР'!BA136</f>
        <v>0</v>
      </c>
      <c r="M148" s="68">
        <f>'[1]Формат ИПР'!BB136</f>
        <v>1.15065</v>
      </c>
      <c r="N148" s="68">
        <f>'[1]Формат ИПР'!BC136</f>
        <v>0</v>
      </c>
      <c r="O148" s="68">
        <f>'[1]Формат ИПР'!BD136</f>
        <v>0</v>
      </c>
      <c r="P148" s="68">
        <f>'[1]Формат ИПР'!BE136</f>
        <v>0</v>
      </c>
      <c r="Q148" s="68">
        <f>'[1]Формат ИПР'!BF136</f>
        <v>0</v>
      </c>
      <c r="R148" s="69" t="s">
        <v>29</v>
      </c>
      <c r="S148" s="70">
        <f t="shared" si="40"/>
        <v>1.8873800000000005</v>
      </c>
      <c r="T148" s="71">
        <f t="shared" si="38"/>
        <v>1.15065</v>
      </c>
      <c r="U148" s="72" t="str">
        <f t="shared" si="39"/>
        <v>-</v>
      </c>
      <c r="V148" s="66" t="str">
        <f>'[1]Формат ИПР'!BJ136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48" s="1"/>
      <c r="Y148" s="73"/>
      <c r="Z148" s="78"/>
      <c r="AB148" s="74"/>
    </row>
    <row r="149" spans="1:28" ht="78" x14ac:dyDescent="0.3">
      <c r="A149" s="63" t="str">
        <f>'[1]Формат ИПР'!A137</f>
        <v>1.1.6</v>
      </c>
      <c r="B149" s="65" t="str">
        <f>'[1]Формат ИПР'!B137</f>
        <v>Проведение предпроектного обследования и разработка проектно-сметной документации по реконструкции ПС 35 кВ Западная в рамках программы модернизации и повышения надежности электросетевого комплекса Чеченской Республики на 2020-2024 годы</v>
      </c>
      <c r="C149" s="63" t="str">
        <f>'[1]Формат ИПР'!C137</f>
        <v>K_Che307</v>
      </c>
      <c r="D149" s="68" t="str">
        <f>'[1]Формат ИПР'!LO137</f>
        <v>нд</v>
      </c>
      <c r="E149" s="68">
        <f>'[1]Формат ИПР'!AT137</f>
        <v>0.71051999999999993</v>
      </c>
      <c r="F149" s="68" t="s">
        <v>29</v>
      </c>
      <c r="G149" s="68">
        <f>'[1]Формат ИПР'!AU137</f>
        <v>0</v>
      </c>
      <c r="H149" s="70">
        <f t="shared" si="50"/>
        <v>0</v>
      </c>
      <c r="I149" s="68">
        <f t="shared" si="51"/>
        <v>0</v>
      </c>
      <c r="J149" s="68">
        <f>'[1]Формат ИПР'!AY137</f>
        <v>0</v>
      </c>
      <c r="K149" s="68">
        <f>'[1]Формат ИПР'!AZ137</f>
        <v>0</v>
      </c>
      <c r="L149" s="68">
        <f>'[1]Формат ИПР'!BA137</f>
        <v>0</v>
      </c>
      <c r="M149" s="68">
        <f>'[1]Формат ИПР'!BB137</f>
        <v>0</v>
      </c>
      <c r="N149" s="68">
        <f>'[1]Формат ИПР'!BC137</f>
        <v>0</v>
      </c>
      <c r="O149" s="68">
        <f>'[1]Формат ИПР'!BD137</f>
        <v>0</v>
      </c>
      <c r="P149" s="68">
        <f>'[1]Формат ИПР'!BE137</f>
        <v>0</v>
      </c>
      <c r="Q149" s="68">
        <f>'[1]Формат ИПР'!BF137</f>
        <v>0</v>
      </c>
      <c r="R149" s="69" t="s">
        <v>29</v>
      </c>
      <c r="S149" s="70">
        <f t="shared" si="40"/>
        <v>0</v>
      </c>
      <c r="T149" s="71">
        <f t="shared" si="38"/>
        <v>0</v>
      </c>
      <c r="U149" s="72" t="str">
        <f t="shared" si="39"/>
        <v>-</v>
      </c>
      <c r="V149" s="66" t="str">
        <f>'[1]Формат ИПР'!BJ137</f>
        <v>нд</v>
      </c>
      <c r="W149" s="1"/>
      <c r="Y149" s="73"/>
      <c r="Z149" s="78"/>
      <c r="AB149" s="74"/>
    </row>
    <row r="150" spans="1:28" ht="78" x14ac:dyDescent="0.3">
      <c r="A150" s="63" t="str">
        <f>'[1]Формат ИПР'!A138</f>
        <v>1.1.6</v>
      </c>
      <c r="B150" s="65" t="str">
        <f>'[1]Формат ИПР'!B138</f>
        <v>Проведение предпроектного обследования и разработка проектно-сметной документации по реконструкции ПС 35 кВ Итум-Кале в рамках программы модернизации и повышения надежности электросетевого комплекса Чеченской Республики на 2020-2024 годы</v>
      </c>
      <c r="C150" s="63" t="str">
        <f>'[1]Формат ИПР'!C138</f>
        <v>K_Che308</v>
      </c>
      <c r="D150" s="68" t="str">
        <f>'[1]Формат ИПР'!LO138</f>
        <v>нд</v>
      </c>
      <c r="E150" s="68">
        <f>'[1]Формат ИПР'!AT138</f>
        <v>3.3986440799999995</v>
      </c>
      <c r="F150" s="68" t="s">
        <v>29</v>
      </c>
      <c r="G150" s="68">
        <f>'[1]Формат ИПР'!AU138</f>
        <v>3.0930259200000005</v>
      </c>
      <c r="H150" s="70">
        <f t="shared" si="50"/>
        <v>0</v>
      </c>
      <c r="I150" s="68">
        <f t="shared" si="51"/>
        <v>3.0930259200000001</v>
      </c>
      <c r="J150" s="68">
        <f>'[1]Формат ИПР'!AY138</f>
        <v>0</v>
      </c>
      <c r="K150" s="68">
        <f>'[1]Формат ИПР'!AZ138</f>
        <v>0</v>
      </c>
      <c r="L150" s="68">
        <f>'[1]Формат ИПР'!BA138</f>
        <v>0</v>
      </c>
      <c r="M150" s="68">
        <f>'[1]Формат ИПР'!BB138</f>
        <v>3.0930259200000001</v>
      </c>
      <c r="N150" s="68">
        <f>'[1]Формат ИПР'!BC138</f>
        <v>0</v>
      </c>
      <c r="O150" s="68">
        <f>'[1]Формат ИПР'!BD138</f>
        <v>0</v>
      </c>
      <c r="P150" s="68">
        <f>'[1]Формат ИПР'!BE138</f>
        <v>0</v>
      </c>
      <c r="Q150" s="68">
        <f>'[1]Формат ИПР'!BF138</f>
        <v>0</v>
      </c>
      <c r="R150" s="69" t="s">
        <v>29</v>
      </c>
      <c r="S150" s="70">
        <f t="shared" si="40"/>
        <v>4.4408920985006262E-16</v>
      </c>
      <c r="T150" s="71">
        <f t="shared" si="38"/>
        <v>3.0930259200000001</v>
      </c>
      <c r="U150" s="72" t="str">
        <f t="shared" si="39"/>
        <v>-</v>
      </c>
      <c r="V150" s="66" t="str">
        <f>'[1]Формат ИПР'!BJ138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50" s="1"/>
      <c r="Y150" s="73"/>
      <c r="Z150" s="78"/>
      <c r="AB150" s="74"/>
    </row>
    <row r="151" spans="1:28" ht="78" x14ac:dyDescent="0.35">
      <c r="A151" s="63" t="str">
        <f>'[1]Формат ИПР'!A139</f>
        <v>1.1.6</v>
      </c>
      <c r="B151" s="65" t="str">
        <f>'[1]Формат ИПР'!B139</f>
        <v>Проведение предпроектного обследования и разработка проектно-сметной документации по реконструкции ПС 35 кВ Урус-Мартан в рамках программы модернизации и повышения надежности электросетевого комплекса Чеченской Республики на 2020-2024 годы</v>
      </c>
      <c r="C151" s="63" t="str">
        <f>'[1]Формат ИПР'!C139</f>
        <v>K_Che309</v>
      </c>
      <c r="D151" s="68" t="str">
        <f>'[1]Формат ИПР'!LO139</f>
        <v>нд</v>
      </c>
      <c r="E151" s="68">
        <f>'[1]Формат ИПР'!AT139</f>
        <v>2.98819641</v>
      </c>
      <c r="F151" s="68" t="s">
        <v>29</v>
      </c>
      <c r="G151" s="68">
        <f>'[1]Формат ИПР'!AU139</f>
        <v>3.0701335899999997</v>
      </c>
      <c r="H151" s="70">
        <f t="shared" si="50"/>
        <v>0</v>
      </c>
      <c r="I151" s="68">
        <f t="shared" si="51"/>
        <v>3.0701335899999997</v>
      </c>
      <c r="J151" s="68">
        <f>'[1]Формат ИПР'!AY139</f>
        <v>0</v>
      </c>
      <c r="K151" s="68">
        <f>'[1]Формат ИПР'!AZ139</f>
        <v>0</v>
      </c>
      <c r="L151" s="68">
        <f>'[1]Формат ИПР'!BA139</f>
        <v>0</v>
      </c>
      <c r="M151" s="68">
        <f>'[1]Формат ИПР'!BB139</f>
        <v>3.0701335899999997</v>
      </c>
      <c r="N151" s="68">
        <f>'[1]Формат ИПР'!BC139</f>
        <v>0</v>
      </c>
      <c r="O151" s="68">
        <f>'[1]Формат ИПР'!BD139</f>
        <v>0</v>
      </c>
      <c r="P151" s="68">
        <f>'[1]Формат ИПР'!BE139</f>
        <v>0</v>
      </c>
      <c r="Q151" s="68">
        <f>'[1]Формат ИПР'!BF139</f>
        <v>0</v>
      </c>
      <c r="R151" s="69" t="s">
        <v>29</v>
      </c>
      <c r="S151" s="70">
        <f t="shared" si="40"/>
        <v>0</v>
      </c>
      <c r="T151" s="71">
        <f t="shared" si="38"/>
        <v>3.0701335899999997</v>
      </c>
      <c r="U151" s="72" t="str">
        <f t="shared" si="39"/>
        <v>-</v>
      </c>
      <c r="V151" s="66" t="str">
        <f>'[1]Формат ИПР'!BJ139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51" s="1"/>
      <c r="Y151" s="82"/>
      <c r="Z151" s="78"/>
      <c r="AB151" s="74"/>
    </row>
    <row r="152" spans="1:28" ht="78" x14ac:dyDescent="0.3">
      <c r="A152" s="63" t="str">
        <f>'[1]Формат ИПР'!A140</f>
        <v>1.1.6</v>
      </c>
      <c r="B152" s="65" t="str">
        <f>'[1]Формат ИПР'!B140</f>
        <v xml:space="preserve">Проведение предпроектного обследования и разработка проектно-сметной документации по реконструкции ПС 35 кВ Правобережная в рамках программы модернизации и повышения надежности электросетевого комплекса Чеченской Республики на 2020-2024 годы           </v>
      </c>
      <c r="C152" s="63" t="str">
        <f>'[1]Формат ИПР'!C140</f>
        <v>K_Che310</v>
      </c>
      <c r="D152" s="68" t="str">
        <f>'[1]Формат ИПР'!LO140</f>
        <v>нд</v>
      </c>
      <c r="E152" s="68">
        <f>'[1]Формат ИПР'!AT140</f>
        <v>4.0187350100000003</v>
      </c>
      <c r="F152" s="68" t="s">
        <v>29</v>
      </c>
      <c r="G152" s="68">
        <f>'[1]Формат ИПР'!AU140</f>
        <v>5.2092549899999998</v>
      </c>
      <c r="H152" s="70">
        <f t="shared" si="50"/>
        <v>0</v>
      </c>
      <c r="I152" s="68">
        <f t="shared" si="51"/>
        <v>5.2092549899999998</v>
      </c>
      <c r="J152" s="68">
        <f>'[1]Формат ИПР'!AY140</f>
        <v>0</v>
      </c>
      <c r="K152" s="68">
        <f>'[1]Формат ИПР'!AZ140</f>
        <v>0</v>
      </c>
      <c r="L152" s="68">
        <f>'[1]Формат ИПР'!BA140</f>
        <v>0</v>
      </c>
      <c r="M152" s="68">
        <f>'[1]Формат ИПР'!BB140</f>
        <v>5.2092549899999998</v>
      </c>
      <c r="N152" s="68">
        <f>'[1]Формат ИПР'!BC140</f>
        <v>0</v>
      </c>
      <c r="O152" s="68">
        <f>'[1]Формат ИПР'!BD140</f>
        <v>0</v>
      </c>
      <c r="P152" s="68">
        <f>'[1]Формат ИПР'!BE140</f>
        <v>0</v>
      </c>
      <c r="Q152" s="68">
        <f>'[1]Формат ИПР'!BF140</f>
        <v>0</v>
      </c>
      <c r="R152" s="69" t="s">
        <v>29</v>
      </c>
      <c r="S152" s="70">
        <f t="shared" si="40"/>
        <v>0</v>
      </c>
      <c r="T152" s="71">
        <f t="shared" si="38"/>
        <v>5.2092549899999998</v>
      </c>
      <c r="U152" s="72" t="str">
        <f t="shared" si="39"/>
        <v>-</v>
      </c>
      <c r="V152" s="66" t="str">
        <f>'[1]Формат ИПР'!BJ140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52" s="1"/>
      <c r="Y152" s="73"/>
      <c r="Z152" s="78"/>
      <c r="AB152" s="74"/>
    </row>
    <row r="153" spans="1:28" ht="78" x14ac:dyDescent="0.3">
      <c r="A153" s="63" t="str">
        <f>'[1]Формат ИПР'!A141</f>
        <v>1.1.6</v>
      </c>
      <c r="B153" s="65" t="str">
        <f>'[1]Формат ИПР'!B141</f>
        <v>Проведение предпроектного обследования и разработка проектно-сметной документации по реконструкции ПС 35 кВ Знаменская в рамках программы модернизации и повышения надежности электросетевого комплекса Чеченской Республики на 2020-2024 годы</v>
      </c>
      <c r="C153" s="63" t="str">
        <f>'[1]Формат ИПР'!C141</f>
        <v>K_Che311</v>
      </c>
      <c r="D153" s="68" t="str">
        <f>'[1]Формат ИПР'!LO141</f>
        <v>нд</v>
      </c>
      <c r="E153" s="68">
        <f>'[1]Формат ИПР'!AT141</f>
        <v>5.7484647799999999</v>
      </c>
      <c r="F153" s="68" t="s">
        <v>29</v>
      </c>
      <c r="G153" s="68">
        <f>'[1]Формат ИПР'!AU141</f>
        <v>5.9765352199999997</v>
      </c>
      <c r="H153" s="70">
        <f t="shared" si="50"/>
        <v>0</v>
      </c>
      <c r="I153" s="68">
        <f t="shared" si="51"/>
        <v>5.9765352199999997</v>
      </c>
      <c r="J153" s="68">
        <f>'[1]Формат ИПР'!AY141</f>
        <v>0</v>
      </c>
      <c r="K153" s="68">
        <f>'[1]Формат ИПР'!AZ141</f>
        <v>0</v>
      </c>
      <c r="L153" s="68">
        <f>'[1]Формат ИПР'!BA141</f>
        <v>0</v>
      </c>
      <c r="M153" s="68">
        <f>'[1]Формат ИПР'!BB141</f>
        <v>5.9765352199999997</v>
      </c>
      <c r="N153" s="68">
        <f>'[1]Формат ИПР'!BC141</f>
        <v>0</v>
      </c>
      <c r="O153" s="68">
        <f>'[1]Формат ИПР'!BD141</f>
        <v>0</v>
      </c>
      <c r="P153" s="68">
        <f>'[1]Формат ИПР'!BE141</f>
        <v>0</v>
      </c>
      <c r="Q153" s="68">
        <f>'[1]Формат ИПР'!BF141</f>
        <v>0</v>
      </c>
      <c r="R153" s="69" t="s">
        <v>29</v>
      </c>
      <c r="S153" s="70">
        <f t="shared" si="40"/>
        <v>0</v>
      </c>
      <c r="T153" s="71">
        <f t="shared" ref="T153:T216" si="52">IF(H153="нд","нд",(K153+M153+O153)-(J153+L153+N153))</f>
        <v>5.9765352199999997</v>
      </c>
      <c r="U153" s="72" t="str">
        <f t="shared" ref="U153:U216" si="53">IF(H153="нд","нд",IF((J153+L153+N153)&gt;0,T153/(J153+L153+N153),"-"))</f>
        <v>-</v>
      </c>
      <c r="V153" s="66" t="str">
        <f>'[1]Формат ИПР'!BJ141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53" s="1"/>
      <c r="Y153" s="73"/>
      <c r="Z153" s="78"/>
      <c r="AB153" s="74"/>
    </row>
    <row r="154" spans="1:28" ht="78" x14ac:dyDescent="0.3">
      <c r="A154" s="63" t="str">
        <f>'[1]Формат ИПР'!A142</f>
        <v>1.1.6</v>
      </c>
      <c r="B154" s="65" t="str">
        <f>'[1]Формат ИПР'!B142</f>
        <v>Проведение предпроектного обследования и разработка проектно-сметной документации по реконструкции ПС 35 кВ Красноармейская в рамках программы модернизации и повышения надежности электросетевого комплекса Чеченской Республики на 2020-2024 годы</v>
      </c>
      <c r="C154" s="63" t="str">
        <f>'[1]Формат ИПР'!C142</f>
        <v>K_Che312</v>
      </c>
      <c r="D154" s="68" t="str">
        <f>'[1]Формат ИПР'!LO142</f>
        <v>нд</v>
      </c>
      <c r="E154" s="68">
        <f>'[1]Формат ИПР'!AT142</f>
        <v>4.3749999900000001</v>
      </c>
      <c r="F154" s="68" t="s">
        <v>29</v>
      </c>
      <c r="G154" s="68">
        <f>'[1]Формат ИПР'!AU142</f>
        <v>9.9999999392252903E-9</v>
      </c>
      <c r="H154" s="70">
        <f t="shared" si="50"/>
        <v>0</v>
      </c>
      <c r="I154" s="68">
        <f t="shared" si="51"/>
        <v>0</v>
      </c>
      <c r="J154" s="68">
        <f>'[1]Формат ИПР'!AY142</f>
        <v>0</v>
      </c>
      <c r="K154" s="68">
        <f>'[1]Формат ИПР'!AZ142</f>
        <v>0</v>
      </c>
      <c r="L154" s="68">
        <f>'[1]Формат ИПР'!BA142</f>
        <v>0</v>
      </c>
      <c r="M154" s="68">
        <f>'[1]Формат ИПР'!BB142</f>
        <v>0</v>
      </c>
      <c r="N154" s="68">
        <f>'[1]Формат ИПР'!BC142</f>
        <v>0</v>
      </c>
      <c r="O154" s="68">
        <f>'[1]Формат ИПР'!BD142</f>
        <v>0</v>
      </c>
      <c r="P154" s="68">
        <f>'[1]Формат ИПР'!BE142</f>
        <v>0</v>
      </c>
      <c r="Q154" s="68">
        <f>'[1]Формат ИПР'!BF142</f>
        <v>0</v>
      </c>
      <c r="R154" s="69" t="s">
        <v>29</v>
      </c>
      <c r="S154" s="70">
        <f t="shared" si="40"/>
        <v>9.9999999392252903E-9</v>
      </c>
      <c r="T154" s="71">
        <f t="shared" si="52"/>
        <v>0</v>
      </c>
      <c r="U154" s="72" t="str">
        <f t="shared" si="53"/>
        <v>-</v>
      </c>
      <c r="V154" s="66" t="str">
        <f>'[1]Формат ИПР'!BJ142</f>
        <v>нд</v>
      </c>
      <c r="W154" s="1"/>
      <c r="Y154" s="73"/>
      <c r="Z154" s="78"/>
      <c r="AB154" s="74"/>
    </row>
    <row r="155" spans="1:28" ht="78" x14ac:dyDescent="0.3">
      <c r="A155" s="63" t="str">
        <f>'[1]Формат ИПР'!A143</f>
        <v>1.1.6</v>
      </c>
      <c r="B155" s="65" t="str">
        <f>'[1]Формат ИПР'!B143</f>
        <v>Проведение предпроектного обследования и разработка проектно-сметной документациипо реконструкции ПС 35 кВ Петропавловская в рамках программы модернизации и повышения надежности электросетевого комплекса Чеченской Республики на 2020-2024 годы</v>
      </c>
      <c r="C155" s="63" t="str">
        <f>'[1]Формат ИПР'!C143</f>
        <v>K_Che313</v>
      </c>
      <c r="D155" s="68" t="str">
        <f>'[1]Формат ИПР'!LO143</f>
        <v>нд</v>
      </c>
      <c r="E155" s="68">
        <f>'[1]Формат ИПР'!AT143</f>
        <v>3.7753599800000002</v>
      </c>
      <c r="F155" s="68" t="s">
        <v>29</v>
      </c>
      <c r="G155" s="68">
        <f>'[1]Формат ИПР'!AU143</f>
        <v>1.9999999878450581E-8</v>
      </c>
      <c r="H155" s="70">
        <f t="shared" si="50"/>
        <v>0</v>
      </c>
      <c r="I155" s="68">
        <f t="shared" si="51"/>
        <v>0</v>
      </c>
      <c r="J155" s="68">
        <f>'[1]Формат ИПР'!AY143</f>
        <v>0</v>
      </c>
      <c r="K155" s="68">
        <f>'[1]Формат ИПР'!AZ143</f>
        <v>0</v>
      </c>
      <c r="L155" s="68">
        <f>'[1]Формат ИПР'!BA143</f>
        <v>0</v>
      </c>
      <c r="M155" s="68">
        <f>'[1]Формат ИПР'!BB143</f>
        <v>0</v>
      </c>
      <c r="N155" s="68">
        <f>'[1]Формат ИПР'!BC143</f>
        <v>0</v>
      </c>
      <c r="O155" s="68">
        <f>'[1]Формат ИПР'!BD143</f>
        <v>0</v>
      </c>
      <c r="P155" s="68">
        <f>'[1]Формат ИПР'!BE143</f>
        <v>0</v>
      </c>
      <c r="Q155" s="68">
        <f>'[1]Формат ИПР'!BF143</f>
        <v>0</v>
      </c>
      <c r="R155" s="69" t="s">
        <v>29</v>
      </c>
      <c r="S155" s="70">
        <f t="shared" si="40"/>
        <v>1.9999999878450581E-8</v>
      </c>
      <c r="T155" s="71">
        <f t="shared" si="52"/>
        <v>0</v>
      </c>
      <c r="U155" s="72" t="str">
        <f t="shared" si="53"/>
        <v>-</v>
      </c>
      <c r="V155" s="66" t="str">
        <f>'[1]Формат ИПР'!BJ143</f>
        <v>нд</v>
      </c>
      <c r="W155" s="1"/>
      <c r="Y155" s="73"/>
      <c r="Z155" s="78"/>
      <c r="AB155" s="74"/>
    </row>
    <row r="156" spans="1:28" ht="78" x14ac:dyDescent="0.3">
      <c r="A156" s="63" t="str">
        <f>'[1]Формат ИПР'!A144</f>
        <v>1.1.6</v>
      </c>
      <c r="B156" s="65" t="str">
        <f>'[1]Формат ИПР'!B144</f>
        <v>Проведение предпроектного обследования и разработка проектно-сметной документации по реконструкции ПС 35 кВ Махкеты в рамках программы модернизации и повышения надежности электросетевого комплекса Чеченской Республики на 2020-2024 годы</v>
      </c>
      <c r="C156" s="63" t="str">
        <f>'[1]Формат ИПР'!C144</f>
        <v>K_Che314</v>
      </c>
      <c r="D156" s="68" t="str">
        <f>'[1]Формат ИПР'!LO144</f>
        <v>нд</v>
      </c>
      <c r="E156" s="68">
        <f>'[1]Формат ИПР'!AT144</f>
        <v>3.4748495999999998</v>
      </c>
      <c r="F156" s="68" t="s">
        <v>29</v>
      </c>
      <c r="G156" s="68">
        <f>'[1]Формат ИПР'!AU144</f>
        <v>3.4501504000000001</v>
      </c>
      <c r="H156" s="70">
        <f t="shared" si="50"/>
        <v>0</v>
      </c>
      <c r="I156" s="68">
        <f t="shared" si="51"/>
        <v>3.4501504000000001</v>
      </c>
      <c r="J156" s="68">
        <f>'[1]Формат ИПР'!AY144</f>
        <v>0</v>
      </c>
      <c r="K156" s="68">
        <f>'[1]Формат ИПР'!AZ144</f>
        <v>0</v>
      </c>
      <c r="L156" s="68">
        <f>'[1]Формат ИПР'!BA144</f>
        <v>0</v>
      </c>
      <c r="M156" s="68">
        <f>'[1]Формат ИПР'!BB144</f>
        <v>3.4501504000000001</v>
      </c>
      <c r="N156" s="68">
        <f>'[1]Формат ИПР'!BC144</f>
        <v>0</v>
      </c>
      <c r="O156" s="68">
        <f>'[1]Формат ИПР'!BD144</f>
        <v>0</v>
      </c>
      <c r="P156" s="68">
        <f>'[1]Формат ИПР'!BE144</f>
        <v>0</v>
      </c>
      <c r="Q156" s="68">
        <f>'[1]Формат ИПР'!BF144</f>
        <v>0</v>
      </c>
      <c r="R156" s="69" t="s">
        <v>29</v>
      </c>
      <c r="S156" s="70">
        <f t="shared" ref="S156:S227" si="54">IF(H156="нд","нд",G156-I156)</f>
        <v>0</v>
      </c>
      <c r="T156" s="71">
        <f t="shared" si="52"/>
        <v>3.4501504000000001</v>
      </c>
      <c r="U156" s="72" t="str">
        <f t="shared" si="53"/>
        <v>-</v>
      </c>
      <c r="V156" s="66" t="str">
        <f>'[1]Формат ИПР'!BJ144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56" s="1"/>
      <c r="Y156" s="73"/>
      <c r="Z156" s="78"/>
      <c r="AB156" s="74"/>
    </row>
    <row r="157" spans="1:28" ht="78" x14ac:dyDescent="0.3">
      <c r="A157" s="63" t="str">
        <f>'[1]Формат ИПР'!A145</f>
        <v>1.1.6</v>
      </c>
      <c r="B157" s="65" t="str">
        <f>'[1]Формат ИПР'!B145</f>
        <v>Проведение предпроектного обследования и разработка проектно-сметной документации по реконструкции ПС 35 кВ Ножай-Юрт в рамках программы модернизации и повышения надежности электросетевого комплекса Чеченской Республики на 2020-2024 годы</v>
      </c>
      <c r="C157" s="63" t="str">
        <f>'[1]Формат ИПР'!C145</f>
        <v>K_Che315</v>
      </c>
      <c r="D157" s="68" t="str">
        <f>'[1]Формат ИПР'!LO145</f>
        <v>нд</v>
      </c>
      <c r="E157" s="68">
        <f>'[1]Формат ИПР'!AT145</f>
        <v>3.6333300199999998</v>
      </c>
      <c r="F157" s="68" t="s">
        <v>29</v>
      </c>
      <c r="G157" s="68">
        <f>'[1]Формат ИПР'!AU145</f>
        <v>-1.9999999878450581E-8</v>
      </c>
      <c r="H157" s="70">
        <f t="shared" si="50"/>
        <v>0</v>
      </c>
      <c r="I157" s="68">
        <f t="shared" si="51"/>
        <v>0</v>
      </c>
      <c r="J157" s="68">
        <f>'[1]Формат ИПР'!AY145</f>
        <v>0</v>
      </c>
      <c r="K157" s="68">
        <f>'[1]Формат ИПР'!AZ145</f>
        <v>0</v>
      </c>
      <c r="L157" s="68">
        <f>'[1]Формат ИПР'!BA145</f>
        <v>0</v>
      </c>
      <c r="M157" s="68">
        <f>'[1]Формат ИПР'!BB145</f>
        <v>0</v>
      </c>
      <c r="N157" s="68">
        <f>'[1]Формат ИПР'!BC145</f>
        <v>0</v>
      </c>
      <c r="O157" s="68">
        <f>'[1]Формат ИПР'!BD145</f>
        <v>0</v>
      </c>
      <c r="P157" s="68">
        <f>'[1]Формат ИПР'!BE145</f>
        <v>0</v>
      </c>
      <c r="Q157" s="68">
        <f>'[1]Формат ИПР'!BF145</f>
        <v>0</v>
      </c>
      <c r="R157" s="69" t="s">
        <v>29</v>
      </c>
      <c r="S157" s="70">
        <f t="shared" si="54"/>
        <v>-1.9999999878450581E-8</v>
      </c>
      <c r="T157" s="71">
        <f t="shared" si="52"/>
        <v>0</v>
      </c>
      <c r="U157" s="72" t="str">
        <f t="shared" si="53"/>
        <v>-</v>
      </c>
      <c r="V157" s="66" t="str">
        <f>'[1]Формат ИПР'!BJ145</f>
        <v>нд</v>
      </c>
      <c r="W157" s="1"/>
      <c r="Y157" s="73"/>
      <c r="Z157" s="78"/>
      <c r="AB157" s="74"/>
    </row>
    <row r="158" spans="1:28" ht="78" x14ac:dyDescent="0.3">
      <c r="A158" s="63" t="str">
        <f>'[1]Формат ИПР'!A146</f>
        <v>1.1.6</v>
      </c>
      <c r="B158" s="65" t="str">
        <f>'[1]Формат ИПР'!B146</f>
        <v>Проведение предпроектного обследования и разработка проектно-сметной документации по реконструкции ПС 35 кВ Калиновская в рамках программы модернизации и повышения надежности электросетевого комплекса Чеченской Республики на 2020-2024 годы</v>
      </c>
      <c r="C158" s="63" t="str">
        <f>'[1]Формат ИПР'!C146</f>
        <v>K_Che316</v>
      </c>
      <c r="D158" s="68" t="str">
        <f>'[1]Формат ИПР'!LO146</f>
        <v>нд</v>
      </c>
      <c r="E158" s="68">
        <f>'[1]Формат ИПР'!AT146</f>
        <v>1.6546299900000001</v>
      </c>
      <c r="F158" s="68" t="s">
        <v>29</v>
      </c>
      <c r="G158" s="68">
        <f>'[1]Формат ИПР'!AU146</f>
        <v>9.9999999392252903E-9</v>
      </c>
      <c r="H158" s="70">
        <f t="shared" si="50"/>
        <v>0</v>
      </c>
      <c r="I158" s="68">
        <f t="shared" si="51"/>
        <v>0</v>
      </c>
      <c r="J158" s="68">
        <f>'[1]Формат ИПР'!AY146</f>
        <v>0</v>
      </c>
      <c r="K158" s="68">
        <f>'[1]Формат ИПР'!AZ146</f>
        <v>0</v>
      </c>
      <c r="L158" s="68">
        <f>'[1]Формат ИПР'!BA146</f>
        <v>0</v>
      </c>
      <c r="M158" s="68">
        <f>'[1]Формат ИПР'!BB146</f>
        <v>0</v>
      </c>
      <c r="N158" s="68">
        <f>'[1]Формат ИПР'!BC146</f>
        <v>0</v>
      </c>
      <c r="O158" s="68">
        <f>'[1]Формат ИПР'!BD146</f>
        <v>0</v>
      </c>
      <c r="P158" s="68">
        <f>'[1]Формат ИПР'!BE146</f>
        <v>0</v>
      </c>
      <c r="Q158" s="68">
        <f>'[1]Формат ИПР'!BF146</f>
        <v>0</v>
      </c>
      <c r="R158" s="69" t="s">
        <v>29</v>
      </c>
      <c r="S158" s="70">
        <f t="shared" si="54"/>
        <v>9.9999999392252903E-9</v>
      </c>
      <c r="T158" s="71">
        <f t="shared" si="52"/>
        <v>0</v>
      </c>
      <c r="U158" s="72" t="str">
        <f t="shared" si="53"/>
        <v>-</v>
      </c>
      <c r="V158" s="66" t="str">
        <f>'[1]Формат ИПР'!BJ146</f>
        <v>нд</v>
      </c>
      <c r="W158" s="1"/>
      <c r="Y158" s="73"/>
      <c r="Z158" s="78"/>
      <c r="AB158" s="74"/>
    </row>
    <row r="159" spans="1:28" ht="78" x14ac:dyDescent="0.3">
      <c r="A159" s="63" t="str">
        <f>'[1]Формат ИПР'!A147</f>
        <v>1.1.6</v>
      </c>
      <c r="B159" s="65" t="str">
        <f>'[1]Формат ИПР'!B147</f>
        <v>Проведение предпроектного обследования и разработка проектно-сметной документации по реконструкции ПС 35 кВ Кугули в рамках программы модернизации и повышения надежности электросетевого комплекса Чеченской Республики на 2020-2024 годы</v>
      </c>
      <c r="C159" s="63" t="str">
        <f>'[1]Формат ИПР'!C147</f>
        <v>K_Che317</v>
      </c>
      <c r="D159" s="68" t="str">
        <f>'[1]Формат ИПР'!LO147</f>
        <v>нд</v>
      </c>
      <c r="E159" s="68">
        <f>'[1]Формат ИПР'!AT147</f>
        <v>2.2982070999999999</v>
      </c>
      <c r="F159" s="68" t="s">
        <v>29</v>
      </c>
      <c r="G159" s="68">
        <f>'[1]Формат ИПР'!AU147</f>
        <v>1.8596428999999999</v>
      </c>
      <c r="H159" s="70">
        <f t="shared" si="50"/>
        <v>0</v>
      </c>
      <c r="I159" s="68">
        <f t="shared" si="51"/>
        <v>1.8596428999999999</v>
      </c>
      <c r="J159" s="68">
        <f>'[1]Формат ИПР'!AY147</f>
        <v>0</v>
      </c>
      <c r="K159" s="68">
        <f>'[1]Формат ИПР'!AZ147</f>
        <v>0</v>
      </c>
      <c r="L159" s="68">
        <f>'[1]Формат ИПР'!BA147</f>
        <v>0</v>
      </c>
      <c r="M159" s="68">
        <f>'[1]Формат ИПР'!BB147</f>
        <v>1.8596428999999999</v>
      </c>
      <c r="N159" s="68">
        <f>'[1]Формат ИПР'!BC147</f>
        <v>0</v>
      </c>
      <c r="O159" s="68">
        <f>'[1]Формат ИПР'!BD147</f>
        <v>0</v>
      </c>
      <c r="P159" s="68">
        <f>'[1]Формат ИПР'!BE147</f>
        <v>0</v>
      </c>
      <c r="Q159" s="68">
        <f>'[1]Формат ИПР'!BF147</f>
        <v>0</v>
      </c>
      <c r="R159" s="69" t="s">
        <v>29</v>
      </c>
      <c r="S159" s="70">
        <f t="shared" si="54"/>
        <v>0</v>
      </c>
      <c r="T159" s="71">
        <f t="shared" si="52"/>
        <v>1.8596428999999999</v>
      </c>
      <c r="U159" s="72" t="str">
        <f t="shared" si="53"/>
        <v>-</v>
      </c>
      <c r="V159" s="66" t="str">
        <f>'[1]Формат ИПР'!BJ147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59" s="1"/>
      <c r="Y159" s="73"/>
      <c r="Z159" s="78"/>
      <c r="AB159" s="74"/>
    </row>
    <row r="160" spans="1:28" ht="78" x14ac:dyDescent="0.3">
      <c r="A160" s="63" t="str">
        <f>'[1]Формат ИПР'!A148</f>
        <v>1.1.6</v>
      </c>
      <c r="B160" s="65" t="str">
        <f>'[1]Формат ИПР'!B148</f>
        <v>Проведение предпроектного обследования и разработка проектно-сметной документации по реконструкции ПС 35 кВ № 56 в рамках программы модернизации и повышения надежности электросетевого комплекса Чеченской Республики на 2020-2024 годы</v>
      </c>
      <c r="C160" s="63" t="str">
        <f>'[1]Формат ИПР'!C148</f>
        <v>K_Che318</v>
      </c>
      <c r="D160" s="68" t="str">
        <f>'[1]Формат ИПР'!LO148</f>
        <v>нд</v>
      </c>
      <c r="E160" s="68">
        <f>'[1]Формат ИПР'!AT148</f>
        <v>3.7426699999999999</v>
      </c>
      <c r="F160" s="68" t="s">
        <v>29</v>
      </c>
      <c r="G160" s="68">
        <f>'[1]Формат ИПР'!AU148</f>
        <v>0</v>
      </c>
      <c r="H160" s="70">
        <f t="shared" si="50"/>
        <v>0</v>
      </c>
      <c r="I160" s="68">
        <f t="shared" si="51"/>
        <v>0</v>
      </c>
      <c r="J160" s="68">
        <f>'[1]Формат ИПР'!AY148</f>
        <v>0</v>
      </c>
      <c r="K160" s="68">
        <f>'[1]Формат ИПР'!AZ148</f>
        <v>0</v>
      </c>
      <c r="L160" s="68">
        <f>'[1]Формат ИПР'!BA148</f>
        <v>0</v>
      </c>
      <c r="M160" s="68">
        <f>'[1]Формат ИПР'!BB148</f>
        <v>0</v>
      </c>
      <c r="N160" s="68">
        <f>'[1]Формат ИПР'!BC148</f>
        <v>0</v>
      </c>
      <c r="O160" s="68">
        <f>'[1]Формат ИПР'!BD148</f>
        <v>0</v>
      </c>
      <c r="P160" s="68">
        <f>'[1]Формат ИПР'!BE148</f>
        <v>0</v>
      </c>
      <c r="Q160" s="68">
        <f>'[1]Формат ИПР'!BF148</f>
        <v>0</v>
      </c>
      <c r="R160" s="69" t="s">
        <v>29</v>
      </c>
      <c r="S160" s="70">
        <f t="shared" si="54"/>
        <v>0</v>
      </c>
      <c r="T160" s="71">
        <f t="shared" si="52"/>
        <v>0</v>
      </c>
      <c r="U160" s="72" t="str">
        <f t="shared" si="53"/>
        <v>-</v>
      </c>
      <c r="V160" s="66" t="str">
        <f>'[1]Формат ИПР'!BJ148</f>
        <v>нд</v>
      </c>
      <c r="W160" s="1"/>
      <c r="Y160" s="73"/>
      <c r="Z160" s="78"/>
      <c r="AB160" s="74"/>
    </row>
    <row r="161" spans="1:28" ht="78" x14ac:dyDescent="0.3">
      <c r="A161" s="63" t="str">
        <f>'[1]Формат ИПР'!A149</f>
        <v>1.1.6</v>
      </c>
      <c r="B161" s="65" t="str">
        <f>'[1]Формат ИПР'!B149</f>
        <v>Проведение предпроектного обследования и разработка проектно-сметной документации по реконструкции ПС 35 кВ Бороздиновская в рамках программы модернизации и повышения надежности электросетевого комплекса Чеченской Республики на 2020-2024 годы</v>
      </c>
      <c r="C161" s="63" t="str">
        <f>'[1]Формат ИПР'!C149</f>
        <v>K_Che319</v>
      </c>
      <c r="D161" s="68" t="str">
        <f>'[1]Формат ИПР'!LO149</f>
        <v>нд</v>
      </c>
      <c r="E161" s="68">
        <f>'[1]Формат ИПР'!AT149</f>
        <v>2.3948103000000001</v>
      </c>
      <c r="F161" s="68" t="s">
        <v>29</v>
      </c>
      <c r="G161" s="68">
        <f>'[1]Формат ИПР'!AU149</f>
        <v>2.0238497000000009</v>
      </c>
      <c r="H161" s="70">
        <f t="shared" si="50"/>
        <v>0</v>
      </c>
      <c r="I161" s="68">
        <f t="shared" si="51"/>
        <v>2.0238497</v>
      </c>
      <c r="J161" s="68">
        <f>'[1]Формат ИПР'!AY149</f>
        <v>0</v>
      </c>
      <c r="K161" s="68">
        <f>'[1]Формат ИПР'!AZ149</f>
        <v>0</v>
      </c>
      <c r="L161" s="68">
        <f>'[1]Формат ИПР'!BA149</f>
        <v>0</v>
      </c>
      <c r="M161" s="68">
        <f>'[1]Формат ИПР'!BB149</f>
        <v>2.0238497</v>
      </c>
      <c r="N161" s="68">
        <f>'[1]Формат ИПР'!BC149</f>
        <v>0</v>
      </c>
      <c r="O161" s="68">
        <f>'[1]Формат ИПР'!BD149</f>
        <v>0</v>
      </c>
      <c r="P161" s="68">
        <f>'[1]Формат ИПР'!BE149</f>
        <v>0</v>
      </c>
      <c r="Q161" s="68">
        <f>'[1]Формат ИПР'!BF149</f>
        <v>0</v>
      </c>
      <c r="R161" s="69" t="s">
        <v>29</v>
      </c>
      <c r="S161" s="70">
        <f t="shared" si="54"/>
        <v>8.8817841970012523E-16</v>
      </c>
      <c r="T161" s="71">
        <f t="shared" si="52"/>
        <v>2.0238497</v>
      </c>
      <c r="U161" s="72" t="str">
        <f t="shared" si="53"/>
        <v>-</v>
      </c>
      <c r="V161" s="66" t="str">
        <f>'[1]Формат ИПР'!BJ149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61" s="1"/>
      <c r="Y161" s="73"/>
      <c r="Z161" s="78"/>
      <c r="AB161" s="74"/>
    </row>
    <row r="162" spans="1:28" ht="78" x14ac:dyDescent="0.3">
      <c r="A162" s="63" t="str">
        <f>'[1]Формат ИПР'!A150</f>
        <v>1.1.6</v>
      </c>
      <c r="B162" s="65" t="str">
        <f>'[1]Формат ИПР'!B150</f>
        <v>Проведение предпроектного обследования и разработка проектно-сметной документации по реконструкции ПС 35 кВ Тепличная в рамках программы модернизации и повышения надежности электросетевого комплекса Чеченской Республики на 2020-2024 годы</v>
      </c>
      <c r="C162" s="63" t="str">
        <f>'[1]Формат ИПР'!C150</f>
        <v>K_Che320</v>
      </c>
      <c r="D162" s="68" t="str">
        <f>'[1]Формат ИПР'!LO150</f>
        <v>нд</v>
      </c>
      <c r="E162" s="68">
        <f>'[1]Формат ИПР'!AT150</f>
        <v>2.1166699900000001</v>
      </c>
      <c r="F162" s="68" t="s">
        <v>29</v>
      </c>
      <c r="G162" s="68">
        <f>'[1]Формат ИПР'!AU150</f>
        <v>9.9999999392252903E-9</v>
      </c>
      <c r="H162" s="70">
        <f t="shared" si="50"/>
        <v>0</v>
      </c>
      <c r="I162" s="68">
        <f t="shared" si="51"/>
        <v>0</v>
      </c>
      <c r="J162" s="68">
        <f>'[1]Формат ИПР'!AY150</f>
        <v>0</v>
      </c>
      <c r="K162" s="68">
        <f>'[1]Формат ИПР'!AZ150</f>
        <v>0</v>
      </c>
      <c r="L162" s="68">
        <f>'[1]Формат ИПР'!BA150</f>
        <v>0</v>
      </c>
      <c r="M162" s="68">
        <f>'[1]Формат ИПР'!BB150</f>
        <v>0</v>
      </c>
      <c r="N162" s="68">
        <f>'[1]Формат ИПР'!BC150</f>
        <v>0</v>
      </c>
      <c r="O162" s="68">
        <f>'[1]Формат ИПР'!BD150</f>
        <v>0</v>
      </c>
      <c r="P162" s="68">
        <f>'[1]Формат ИПР'!BE150</f>
        <v>0</v>
      </c>
      <c r="Q162" s="68">
        <f>'[1]Формат ИПР'!BF150</f>
        <v>0</v>
      </c>
      <c r="R162" s="69" t="s">
        <v>29</v>
      </c>
      <c r="S162" s="70">
        <f t="shared" si="54"/>
        <v>9.9999999392252903E-9</v>
      </c>
      <c r="T162" s="71">
        <f t="shared" si="52"/>
        <v>0</v>
      </c>
      <c r="U162" s="72" t="str">
        <f t="shared" si="53"/>
        <v>-</v>
      </c>
      <c r="V162" s="66" t="str">
        <f>'[1]Формат ИПР'!BJ150</f>
        <v>нд</v>
      </c>
      <c r="W162" s="1"/>
      <c r="Y162" s="73"/>
      <c r="Z162" s="78"/>
      <c r="AB162" s="74"/>
    </row>
    <row r="163" spans="1:28" ht="78" x14ac:dyDescent="0.3">
      <c r="A163" s="63" t="str">
        <f>'[1]Формат ИПР'!A151</f>
        <v>1.1.6</v>
      </c>
      <c r="B163" s="65" t="str">
        <f>'[1]Формат ИПР'!B151</f>
        <v>Проведение предпроектного обследования и разработка проектно-сметной документации по реконструкции ПС 35 кВ Алхазурово в рамках программы модернизации и повышения надежности электросетевого комплекса Чеченской Республики на 2020-2024 годы</v>
      </c>
      <c r="C163" s="63" t="str">
        <f>'[1]Формат ИПР'!C151</f>
        <v>K_Che321</v>
      </c>
      <c r="D163" s="68" t="str">
        <f>'[1]Формат ИПР'!LO151</f>
        <v>нд</v>
      </c>
      <c r="E163" s="68">
        <f>'[1]Формат ИПР'!AT151</f>
        <v>1.5147999799999998</v>
      </c>
      <c r="F163" s="68" t="s">
        <v>29</v>
      </c>
      <c r="G163" s="68">
        <f>'[1]Формат ИПР'!AU151</f>
        <v>1.9999999878450581E-8</v>
      </c>
      <c r="H163" s="70">
        <f t="shared" si="50"/>
        <v>0</v>
      </c>
      <c r="I163" s="68">
        <f t="shared" si="51"/>
        <v>0</v>
      </c>
      <c r="J163" s="68">
        <f>'[1]Формат ИПР'!AY151</f>
        <v>0</v>
      </c>
      <c r="K163" s="68">
        <f>'[1]Формат ИПР'!AZ151</f>
        <v>0</v>
      </c>
      <c r="L163" s="68">
        <f>'[1]Формат ИПР'!BA151</f>
        <v>0</v>
      </c>
      <c r="M163" s="68">
        <f>'[1]Формат ИПР'!BB151</f>
        <v>0</v>
      </c>
      <c r="N163" s="68">
        <f>'[1]Формат ИПР'!BC151</f>
        <v>0</v>
      </c>
      <c r="O163" s="68">
        <f>'[1]Формат ИПР'!BD151</f>
        <v>0</v>
      </c>
      <c r="P163" s="68">
        <f>'[1]Формат ИПР'!BE151</f>
        <v>0</v>
      </c>
      <c r="Q163" s="68">
        <f>'[1]Формат ИПР'!BF151</f>
        <v>0</v>
      </c>
      <c r="R163" s="69" t="s">
        <v>29</v>
      </c>
      <c r="S163" s="70">
        <f t="shared" si="54"/>
        <v>1.9999999878450581E-8</v>
      </c>
      <c r="T163" s="71">
        <f t="shared" si="52"/>
        <v>0</v>
      </c>
      <c r="U163" s="72" t="str">
        <f t="shared" si="53"/>
        <v>-</v>
      </c>
      <c r="V163" s="66" t="str">
        <f>'[1]Формат ИПР'!BJ151</f>
        <v>нд</v>
      </c>
      <c r="W163" s="1"/>
      <c r="Y163" s="73"/>
      <c r="Z163" s="78"/>
      <c r="AB163" s="74"/>
    </row>
    <row r="164" spans="1:28" ht="78" x14ac:dyDescent="0.3">
      <c r="A164" s="63" t="str">
        <f>'[1]Формат ИПР'!A152</f>
        <v>1.1.6</v>
      </c>
      <c r="B164" s="65" t="str">
        <f>'[1]Формат ИПР'!B152</f>
        <v>Проведение предпроектного обследования и разработка проектно-сметной документации по реконструкции ПС 35 кВ Шелковская в рамках программы модернизации и повышения надежности электросетевого комплекса Чеченской Республики на 2020-2024 годы</v>
      </c>
      <c r="C164" s="63" t="str">
        <f>'[1]Формат ИПР'!C152</f>
        <v>K_Che322</v>
      </c>
      <c r="D164" s="68" t="str">
        <f>'[1]Формат ИПР'!LO152</f>
        <v>нд</v>
      </c>
      <c r="E164" s="68">
        <f>'[1]Формат ИПР'!AT152</f>
        <v>1.2588699800000001</v>
      </c>
      <c r="F164" s="68" t="s">
        <v>29</v>
      </c>
      <c r="G164" s="68">
        <f>'[1]Формат ИПР'!AU152</f>
        <v>1.9999999878450581E-8</v>
      </c>
      <c r="H164" s="70">
        <f t="shared" si="50"/>
        <v>0</v>
      </c>
      <c r="I164" s="68">
        <f t="shared" si="51"/>
        <v>0</v>
      </c>
      <c r="J164" s="68">
        <f>'[1]Формат ИПР'!AY152</f>
        <v>0</v>
      </c>
      <c r="K164" s="68">
        <f>'[1]Формат ИПР'!AZ152</f>
        <v>0</v>
      </c>
      <c r="L164" s="68">
        <f>'[1]Формат ИПР'!BA152</f>
        <v>0</v>
      </c>
      <c r="M164" s="68">
        <f>'[1]Формат ИПР'!BB152</f>
        <v>0</v>
      </c>
      <c r="N164" s="68">
        <f>'[1]Формат ИПР'!BC152</f>
        <v>0</v>
      </c>
      <c r="O164" s="68">
        <f>'[1]Формат ИПР'!BD152</f>
        <v>0</v>
      </c>
      <c r="P164" s="68">
        <f>'[1]Формат ИПР'!BE152</f>
        <v>0</v>
      </c>
      <c r="Q164" s="68">
        <f>'[1]Формат ИПР'!BF152</f>
        <v>0</v>
      </c>
      <c r="R164" s="69" t="s">
        <v>29</v>
      </c>
      <c r="S164" s="70">
        <f t="shared" si="54"/>
        <v>1.9999999878450581E-8</v>
      </c>
      <c r="T164" s="71">
        <f t="shared" si="52"/>
        <v>0</v>
      </c>
      <c r="U164" s="72" t="str">
        <f t="shared" si="53"/>
        <v>-</v>
      </c>
      <c r="V164" s="66" t="str">
        <f>'[1]Формат ИПР'!BJ152</f>
        <v>нд</v>
      </c>
      <c r="W164" s="1"/>
      <c r="Y164" s="73"/>
      <c r="Z164" s="78"/>
      <c r="AB164" s="74"/>
    </row>
    <row r="165" spans="1:28" ht="78" x14ac:dyDescent="0.3">
      <c r="A165" s="63" t="str">
        <f>'[1]Формат ИПР'!A153</f>
        <v>1.1.6</v>
      </c>
      <c r="B165" s="65" t="str">
        <f>'[1]Формат ИПР'!B153</f>
        <v>Проведение предпроектного обследования и разработка проектно-сметной документации по реконструкции ПС 35 кВ Черноречье в рамках программы модернизации и повышения надежности электросетевого комплекса Чеченской Республики на 2020-2024 годы</v>
      </c>
      <c r="C165" s="63" t="str">
        <f>'[1]Формат ИПР'!C153</f>
        <v>K_Che323</v>
      </c>
      <c r="D165" s="68" t="str">
        <f>'[1]Формат ИПР'!LO153</f>
        <v>нд</v>
      </c>
      <c r="E165" s="68">
        <f>'[1]Формат ИПР'!AT153</f>
        <v>1.01961999</v>
      </c>
      <c r="F165" s="68" t="s">
        <v>29</v>
      </c>
      <c r="G165" s="68">
        <f>'[1]Формат ИПР'!AU153</f>
        <v>9.9999999392252903E-9</v>
      </c>
      <c r="H165" s="70">
        <f t="shared" si="50"/>
        <v>0</v>
      </c>
      <c r="I165" s="68">
        <f t="shared" si="51"/>
        <v>0</v>
      </c>
      <c r="J165" s="68">
        <f>'[1]Формат ИПР'!AY153</f>
        <v>0</v>
      </c>
      <c r="K165" s="68">
        <f>'[1]Формат ИПР'!AZ153</f>
        <v>0</v>
      </c>
      <c r="L165" s="68">
        <f>'[1]Формат ИПР'!BA153</f>
        <v>0</v>
      </c>
      <c r="M165" s="68">
        <f>'[1]Формат ИПР'!BB153</f>
        <v>0</v>
      </c>
      <c r="N165" s="68">
        <f>'[1]Формат ИПР'!BC153</f>
        <v>0</v>
      </c>
      <c r="O165" s="68">
        <f>'[1]Формат ИПР'!BD153</f>
        <v>0</v>
      </c>
      <c r="P165" s="68">
        <f>'[1]Формат ИПР'!BE153</f>
        <v>0</v>
      </c>
      <c r="Q165" s="68">
        <f>'[1]Формат ИПР'!BF153</f>
        <v>0</v>
      </c>
      <c r="R165" s="69" t="s">
        <v>29</v>
      </c>
      <c r="S165" s="70">
        <f t="shared" si="54"/>
        <v>9.9999999392252903E-9</v>
      </c>
      <c r="T165" s="71">
        <f t="shared" si="52"/>
        <v>0</v>
      </c>
      <c r="U165" s="72" t="str">
        <f t="shared" si="53"/>
        <v>-</v>
      </c>
      <c r="V165" s="66" t="str">
        <f>'[1]Формат ИПР'!BJ153</f>
        <v>нд</v>
      </c>
      <c r="W165" s="1"/>
      <c r="Y165" s="73"/>
      <c r="Z165" s="78"/>
      <c r="AB165" s="74"/>
    </row>
    <row r="166" spans="1:28" ht="78" x14ac:dyDescent="0.3">
      <c r="A166" s="63" t="str">
        <f>'[1]Формат ИПР'!A154</f>
        <v>1.1.6</v>
      </c>
      <c r="B166" s="65" t="str">
        <f>'[1]Формат ИПР'!B154</f>
        <v>Проведение предпроектного обследования и разработка проектно-сметной документации по реконструкции ПС 35 кВ Надтеречная в рамках программы модернизации и повышения надежности электросетевого комплекса Чеченской Республики на 2020-2024 годы</v>
      </c>
      <c r="C166" s="63" t="str">
        <f>'[1]Формат ИПР'!C154</f>
        <v>K_Che324</v>
      </c>
      <c r="D166" s="68" t="str">
        <f>'[1]Формат ИПР'!LO154</f>
        <v>нд</v>
      </c>
      <c r="E166" s="68">
        <f>'[1]Формат ИПР'!AT154</f>
        <v>4.6774801500000001</v>
      </c>
      <c r="F166" s="68" t="s">
        <v>29</v>
      </c>
      <c r="G166" s="68">
        <f>'[1]Формат ИПР'!AU154</f>
        <v>4.9194898499999988</v>
      </c>
      <c r="H166" s="70">
        <f t="shared" si="50"/>
        <v>0</v>
      </c>
      <c r="I166" s="68">
        <f t="shared" si="51"/>
        <v>4.9194898499999997</v>
      </c>
      <c r="J166" s="68">
        <f>'[1]Формат ИПР'!AY154</f>
        <v>0</v>
      </c>
      <c r="K166" s="68">
        <f>'[1]Формат ИПР'!AZ154</f>
        <v>0</v>
      </c>
      <c r="L166" s="68">
        <f>'[1]Формат ИПР'!BA154</f>
        <v>0</v>
      </c>
      <c r="M166" s="68">
        <f>'[1]Формат ИПР'!BB154</f>
        <v>4.9194898499999997</v>
      </c>
      <c r="N166" s="68">
        <f>'[1]Формат ИПР'!BC154</f>
        <v>0</v>
      </c>
      <c r="O166" s="68">
        <f>'[1]Формат ИПР'!BD154</f>
        <v>0</v>
      </c>
      <c r="P166" s="68">
        <f>'[1]Формат ИПР'!BE154</f>
        <v>0</v>
      </c>
      <c r="Q166" s="68">
        <f>'[1]Формат ИПР'!BF154</f>
        <v>0</v>
      </c>
      <c r="R166" s="69" t="s">
        <v>29</v>
      </c>
      <c r="S166" s="70">
        <f t="shared" si="54"/>
        <v>-8.8817841970012523E-16</v>
      </c>
      <c r="T166" s="71">
        <f t="shared" si="52"/>
        <v>4.9194898499999997</v>
      </c>
      <c r="U166" s="72" t="str">
        <f t="shared" si="53"/>
        <v>-</v>
      </c>
      <c r="V166" s="66" t="str">
        <f>'[1]Формат ИПР'!BJ154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66" s="1"/>
      <c r="Y166" s="73"/>
      <c r="Z166" s="78"/>
      <c r="AB166" s="74"/>
    </row>
    <row r="167" spans="1:28" ht="109.2" x14ac:dyDescent="0.3">
      <c r="A167" s="63" t="str">
        <f>'[1]Формат ИПР'!A155</f>
        <v>1.1.6</v>
      </c>
      <c r="B167" s="65" t="str">
        <f>'[1]Формат ИПР'!B155</f>
        <v>Проведение предпроектного обследования и разработка проектно-сметной документации по реконструкции ВЛ-110 кВ Аргунская ТЭЦ - Гудермес-Сити; ВЛ 110кВ Гудермес-Сити - Гудермес-Тяговая II цепь в рамках программы модернизации и повышения надежности электросетевого комплекса Чеченской Республики на 2020-2024 годы</v>
      </c>
      <c r="C167" s="63" t="str">
        <f>'[1]Формат ИПР'!C155</f>
        <v>K_Che325</v>
      </c>
      <c r="D167" s="68" t="str">
        <f>'[1]Формат ИПР'!LO155</f>
        <v>нд</v>
      </c>
      <c r="E167" s="68">
        <f>'[1]Формат ИПР'!AT155</f>
        <v>8.6109396100000009</v>
      </c>
      <c r="F167" s="68" t="s">
        <v>29</v>
      </c>
      <c r="G167" s="68">
        <f>'[1]Формат ИПР'!AU155</f>
        <v>4.3807303900000001</v>
      </c>
      <c r="H167" s="70">
        <f t="shared" si="50"/>
        <v>0</v>
      </c>
      <c r="I167" s="68">
        <f t="shared" si="51"/>
        <v>4.3807303900000001</v>
      </c>
      <c r="J167" s="68">
        <f>'[1]Формат ИПР'!AY155</f>
        <v>0</v>
      </c>
      <c r="K167" s="68">
        <f>'[1]Формат ИПР'!AZ155</f>
        <v>0</v>
      </c>
      <c r="L167" s="68">
        <f>'[1]Формат ИПР'!BA155</f>
        <v>0</v>
      </c>
      <c r="M167" s="68">
        <f>'[1]Формат ИПР'!BB155</f>
        <v>4.3807303900000001</v>
      </c>
      <c r="N167" s="68">
        <f>'[1]Формат ИПР'!BC155</f>
        <v>0</v>
      </c>
      <c r="O167" s="68">
        <f>'[1]Формат ИПР'!BD155</f>
        <v>0</v>
      </c>
      <c r="P167" s="68">
        <f>'[1]Формат ИПР'!BE155</f>
        <v>0</v>
      </c>
      <c r="Q167" s="68">
        <f>'[1]Формат ИПР'!BF155</f>
        <v>0</v>
      </c>
      <c r="R167" s="69" t="s">
        <v>29</v>
      </c>
      <c r="S167" s="70">
        <f t="shared" si="54"/>
        <v>0</v>
      </c>
      <c r="T167" s="71">
        <f t="shared" si="52"/>
        <v>4.3807303900000001</v>
      </c>
      <c r="U167" s="72" t="str">
        <f t="shared" si="53"/>
        <v>-</v>
      </c>
      <c r="V167" s="66" t="str">
        <f>'[1]Формат ИПР'!BJ155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67" s="1"/>
      <c r="Y167" s="73"/>
      <c r="Z167" s="78"/>
      <c r="AB167" s="74"/>
    </row>
    <row r="168" spans="1:28" ht="93.6" x14ac:dyDescent="0.3">
      <c r="A168" s="63" t="str">
        <f>'[1]Формат ИПР'!A156</f>
        <v>1.1.6</v>
      </c>
      <c r="B168" s="65" t="str">
        <f>'[1]Формат ИПР'!B156</f>
        <v>Проведение предпроектного обследования и разработка проектно-сметной документации по реконструкции ВЛ-110 кВ Гудермес - Гудермес-Сити; ВЛ 110кВ Гудермес-Сити - Гудермес-Тяговая I цепь в рамках программы модернизации и повышения надежности электросетевого комплекса Чеченской Республики на 2020-2024 годы</v>
      </c>
      <c r="C168" s="63" t="str">
        <f>'[1]Формат ИПР'!C156</f>
        <v>K_Che326</v>
      </c>
      <c r="D168" s="68" t="str">
        <f>'[1]Формат ИПР'!LO156</f>
        <v>нд</v>
      </c>
      <c r="E168" s="68">
        <f>'[1]Формат ИПР'!AT156</f>
        <v>5.6129690400000003</v>
      </c>
      <c r="F168" s="68" t="s">
        <v>29</v>
      </c>
      <c r="G168" s="68">
        <f>'[1]Формат ИПР'!AU156</f>
        <v>2.2037009599999999</v>
      </c>
      <c r="H168" s="70">
        <f t="shared" si="50"/>
        <v>0</v>
      </c>
      <c r="I168" s="68">
        <f t="shared" si="51"/>
        <v>2.2037009599999999</v>
      </c>
      <c r="J168" s="68">
        <f>'[1]Формат ИПР'!AY156</f>
        <v>0</v>
      </c>
      <c r="K168" s="68">
        <f>'[1]Формат ИПР'!AZ156</f>
        <v>0</v>
      </c>
      <c r="L168" s="68">
        <f>'[1]Формат ИПР'!BA156</f>
        <v>0</v>
      </c>
      <c r="M168" s="68">
        <f>'[1]Формат ИПР'!BB156</f>
        <v>2.2037009599999999</v>
      </c>
      <c r="N168" s="68">
        <f>'[1]Формат ИПР'!BC156</f>
        <v>0</v>
      </c>
      <c r="O168" s="68">
        <f>'[1]Формат ИПР'!BD156</f>
        <v>0</v>
      </c>
      <c r="P168" s="68">
        <f>'[1]Формат ИПР'!BE156</f>
        <v>0</v>
      </c>
      <c r="Q168" s="68">
        <f>'[1]Формат ИПР'!BF156</f>
        <v>0</v>
      </c>
      <c r="R168" s="69" t="s">
        <v>29</v>
      </c>
      <c r="S168" s="70">
        <f t="shared" si="54"/>
        <v>0</v>
      </c>
      <c r="T168" s="71">
        <f t="shared" si="52"/>
        <v>2.2037009599999999</v>
      </c>
      <c r="U168" s="72" t="str">
        <f t="shared" si="53"/>
        <v>-</v>
      </c>
      <c r="V168" s="66" t="str">
        <f>'[1]Формат ИПР'!BJ156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68" s="1"/>
      <c r="Y168" s="73"/>
      <c r="Z168" s="78"/>
      <c r="AB168" s="74"/>
    </row>
    <row r="169" spans="1:28" ht="93.6" x14ac:dyDescent="0.3">
      <c r="A169" s="63" t="str">
        <f>'[1]Формат ИПР'!A157</f>
        <v>1.1.6</v>
      </c>
      <c r="B169" s="65" t="str">
        <f>'[1]Формат ИПР'!B157</f>
        <v>Проведение предпроектного обследования и разработка проектно-сметной документации по реконструкции ВЛ-110 кВ ПС Ойсунгур - ПС Гудермес  (Л-127) в рамках программы модернизации и повышения надежности электросетевого комплекса Чеченской Республики на 2020-2024 годы</v>
      </c>
      <c r="C169" s="63" t="str">
        <f>'[1]Формат ИПР'!C157</f>
        <v>K_Che327</v>
      </c>
      <c r="D169" s="68" t="str">
        <f>'[1]Формат ИПР'!LO157</f>
        <v>нд</v>
      </c>
      <c r="E169" s="68">
        <f>'[1]Формат ИПР'!AT157</f>
        <v>2.9403945199999999</v>
      </c>
      <c r="F169" s="68" t="s">
        <v>29</v>
      </c>
      <c r="G169" s="68">
        <f>'[1]Формат ИПР'!AU157</f>
        <v>2.867935479999999</v>
      </c>
      <c r="H169" s="70">
        <f t="shared" si="50"/>
        <v>0</v>
      </c>
      <c r="I169" s="68">
        <f t="shared" si="51"/>
        <v>2.8679354799999999</v>
      </c>
      <c r="J169" s="68">
        <f>'[1]Формат ИПР'!AY157</f>
        <v>0</v>
      </c>
      <c r="K169" s="68">
        <f>'[1]Формат ИПР'!AZ157</f>
        <v>0</v>
      </c>
      <c r="L169" s="68">
        <f>'[1]Формат ИПР'!BA157</f>
        <v>0</v>
      </c>
      <c r="M169" s="68">
        <f>'[1]Формат ИПР'!BB157</f>
        <v>2.8679354799999999</v>
      </c>
      <c r="N169" s="68">
        <f>'[1]Формат ИПР'!BC157</f>
        <v>0</v>
      </c>
      <c r="O169" s="68">
        <f>'[1]Формат ИПР'!BD157</f>
        <v>0</v>
      </c>
      <c r="P169" s="68">
        <f>'[1]Формат ИПР'!BE157</f>
        <v>0</v>
      </c>
      <c r="Q169" s="68">
        <f>'[1]Формат ИПР'!BF157</f>
        <v>0</v>
      </c>
      <c r="R169" s="69" t="s">
        <v>29</v>
      </c>
      <c r="S169" s="70">
        <f t="shared" si="54"/>
        <v>-8.8817841970012523E-16</v>
      </c>
      <c r="T169" s="71">
        <f t="shared" si="52"/>
        <v>2.8679354799999999</v>
      </c>
      <c r="U169" s="72" t="str">
        <f t="shared" si="53"/>
        <v>-</v>
      </c>
      <c r="V169" s="66" t="str">
        <f>'[1]Формат ИПР'!BJ157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69" s="1"/>
      <c r="Y169" s="73"/>
      <c r="Z169" s="78"/>
      <c r="AB169" s="74"/>
    </row>
    <row r="170" spans="1:28" ht="93.6" x14ac:dyDescent="0.3">
      <c r="A170" s="63" t="str">
        <f>'[1]Формат ИПР'!A158</f>
        <v>1.1.6</v>
      </c>
      <c r="B170" s="65" t="str">
        <f>'[1]Формат ИПР'!B158</f>
        <v>Проведение предпроектного обследования и разработка проектно-сметной документации по реконструкции ВЛ-110 кВ ПС Грозный-330 - ПС ГРП-110 (Л-136) в рамках программы модернизации и повышения надежности электросетевого комплекса Чеченской Республики на 2020-2024 годы</v>
      </c>
      <c r="C170" s="63" t="str">
        <f>'[1]Формат ИПР'!C158</f>
        <v>K_Che328</v>
      </c>
      <c r="D170" s="68" t="str">
        <f>'[1]Формат ИПР'!LO158</f>
        <v>нд</v>
      </c>
      <c r="E170" s="68">
        <f>'[1]Формат ИПР'!AT158</f>
        <v>5.7089962700000001</v>
      </c>
      <c r="F170" s="68" t="s">
        <v>29</v>
      </c>
      <c r="G170" s="68">
        <f>'[1]Формат ИПР'!AU158</f>
        <v>4.5410037299999999</v>
      </c>
      <c r="H170" s="70">
        <f t="shared" si="50"/>
        <v>0</v>
      </c>
      <c r="I170" s="68">
        <f t="shared" si="51"/>
        <v>4.5410037300000008</v>
      </c>
      <c r="J170" s="68">
        <f>'[1]Формат ИПР'!AY158</f>
        <v>0</v>
      </c>
      <c r="K170" s="68">
        <f>'[1]Формат ИПР'!AZ158</f>
        <v>0</v>
      </c>
      <c r="L170" s="68">
        <f>'[1]Формат ИПР'!BA158</f>
        <v>0</v>
      </c>
      <c r="M170" s="68">
        <f>'[1]Формат ИПР'!BB158</f>
        <v>4.5410037300000008</v>
      </c>
      <c r="N170" s="68">
        <f>'[1]Формат ИПР'!BC158</f>
        <v>0</v>
      </c>
      <c r="O170" s="68">
        <f>'[1]Формат ИПР'!BD158</f>
        <v>0</v>
      </c>
      <c r="P170" s="68">
        <f>'[1]Формат ИПР'!BE158</f>
        <v>0</v>
      </c>
      <c r="Q170" s="68">
        <f>'[1]Формат ИПР'!BF158</f>
        <v>0</v>
      </c>
      <c r="R170" s="69" t="s">
        <v>29</v>
      </c>
      <c r="S170" s="70">
        <f t="shared" si="54"/>
        <v>-8.8817841970012523E-16</v>
      </c>
      <c r="T170" s="71">
        <f t="shared" si="52"/>
        <v>4.5410037300000008</v>
      </c>
      <c r="U170" s="72" t="str">
        <f t="shared" si="53"/>
        <v>-</v>
      </c>
      <c r="V170" s="66" t="str">
        <f>'[1]Формат ИПР'!BJ158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70" s="1"/>
      <c r="Y170" s="73"/>
      <c r="Z170" s="78"/>
      <c r="AB170" s="74"/>
    </row>
    <row r="171" spans="1:28" ht="93.6" x14ac:dyDescent="0.3">
      <c r="A171" s="63" t="str">
        <f>'[1]Формат ИПР'!A159</f>
        <v>1.1.6</v>
      </c>
      <c r="B171" s="65" t="str">
        <f>'[1]Формат ИПР'!B159</f>
        <v>Проведение предпроектного обследования и разработка проектно-сметной документации по реконструкции ВЛ-110кВ ПС Ищерская - ПС Затеречная (Л-124) (Двухцепка с Л-123 оп.№1-41,44-111) в рамках программы модернизации и повышения надежности электросетевого комплекса Чеченской Республики на 2020-2024 годы</v>
      </c>
      <c r="C171" s="63" t="str">
        <f>'[1]Формат ИПР'!C159</f>
        <v>K_Che329</v>
      </c>
      <c r="D171" s="68" t="str">
        <f>'[1]Формат ИПР'!LO159</f>
        <v>нд</v>
      </c>
      <c r="E171" s="68">
        <f>'[1]Формат ИПР'!AT159</f>
        <v>8.3316944300000007</v>
      </c>
      <c r="F171" s="68" t="s">
        <v>29</v>
      </c>
      <c r="G171" s="68">
        <f>'[1]Формат ИПР'!AU159</f>
        <v>3.0683055699999979</v>
      </c>
      <c r="H171" s="70">
        <f t="shared" si="50"/>
        <v>0</v>
      </c>
      <c r="I171" s="68">
        <f t="shared" si="51"/>
        <v>3.0683055699999997</v>
      </c>
      <c r="J171" s="68">
        <f>'[1]Формат ИПР'!AY159</f>
        <v>0</v>
      </c>
      <c r="K171" s="68">
        <f>'[1]Формат ИПР'!AZ159</f>
        <v>0</v>
      </c>
      <c r="L171" s="68">
        <f>'[1]Формат ИПР'!BA159</f>
        <v>0</v>
      </c>
      <c r="M171" s="68">
        <f>'[1]Формат ИПР'!BB159</f>
        <v>3.0683055699999997</v>
      </c>
      <c r="N171" s="68">
        <f>'[1]Формат ИПР'!BC159</f>
        <v>0</v>
      </c>
      <c r="O171" s="68">
        <f>'[1]Формат ИПР'!BD159</f>
        <v>0</v>
      </c>
      <c r="P171" s="68">
        <f>'[1]Формат ИПР'!BE159</f>
        <v>0</v>
      </c>
      <c r="Q171" s="68">
        <f>'[1]Формат ИПР'!BF159</f>
        <v>0</v>
      </c>
      <c r="R171" s="69" t="s">
        <v>29</v>
      </c>
      <c r="S171" s="70">
        <f t="shared" si="54"/>
        <v>-1.7763568394002505E-15</v>
      </c>
      <c r="T171" s="71">
        <f t="shared" si="52"/>
        <v>3.0683055699999997</v>
      </c>
      <c r="U171" s="72" t="str">
        <f t="shared" si="53"/>
        <v>-</v>
      </c>
      <c r="V171" s="66" t="str">
        <f>'[1]Формат ИПР'!BJ159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71" s="1"/>
      <c r="Y171" s="73"/>
      <c r="Z171" s="78"/>
      <c r="AB171" s="74"/>
    </row>
    <row r="172" spans="1:28" ht="93.6" x14ac:dyDescent="0.3">
      <c r="A172" s="63" t="str">
        <f>'[1]Формат ИПР'!A160</f>
        <v>1.1.6</v>
      </c>
      <c r="B172" s="65" t="str">
        <f>'[1]Формат ИПР'!B160</f>
        <v>Проведение предпроектного обследования и разработка проектно-сметной документации по реконструкции ВЛ 35 кВ ПС Ойсунгур - ПС Саясан (Л-48) в рамках программы модернизации и повышения надежности электросетевого комплекса Чеченской Республики на 2020-2024 годы</v>
      </c>
      <c r="C172" s="63" t="str">
        <f>'[1]Формат ИПР'!C160</f>
        <v>K_Che330</v>
      </c>
      <c r="D172" s="68" t="str">
        <f>'[1]Формат ИПР'!LO160</f>
        <v>нд</v>
      </c>
      <c r="E172" s="68">
        <f>'[1]Формат ИПР'!AT160</f>
        <v>4.5560333399999999</v>
      </c>
      <c r="F172" s="68" t="s">
        <v>29</v>
      </c>
      <c r="G172" s="68">
        <f>'[1]Формат ИПР'!AU160</f>
        <v>2.9022966600000002</v>
      </c>
      <c r="H172" s="70">
        <f t="shared" si="50"/>
        <v>0</v>
      </c>
      <c r="I172" s="68">
        <f t="shared" si="51"/>
        <v>2.9022966600000002</v>
      </c>
      <c r="J172" s="68">
        <f>'[1]Формат ИПР'!AY160</f>
        <v>0</v>
      </c>
      <c r="K172" s="68">
        <f>'[1]Формат ИПР'!AZ160</f>
        <v>0</v>
      </c>
      <c r="L172" s="68">
        <f>'[1]Формат ИПР'!BA160</f>
        <v>0</v>
      </c>
      <c r="M172" s="68">
        <f>'[1]Формат ИПР'!BB160</f>
        <v>2.9022966600000002</v>
      </c>
      <c r="N172" s="68">
        <f>'[1]Формат ИПР'!BC160</f>
        <v>0</v>
      </c>
      <c r="O172" s="68">
        <f>'[1]Формат ИПР'!BD160</f>
        <v>0</v>
      </c>
      <c r="P172" s="68">
        <f>'[1]Формат ИПР'!BE160</f>
        <v>0</v>
      </c>
      <c r="Q172" s="68">
        <f>'[1]Формат ИПР'!BF160</f>
        <v>0</v>
      </c>
      <c r="R172" s="69" t="s">
        <v>29</v>
      </c>
      <c r="S172" s="70">
        <f t="shared" si="54"/>
        <v>0</v>
      </c>
      <c r="T172" s="71">
        <f t="shared" si="52"/>
        <v>2.9022966600000002</v>
      </c>
      <c r="U172" s="72" t="str">
        <f t="shared" si="53"/>
        <v>-</v>
      </c>
      <c r="V172" s="66" t="str">
        <f>'[1]Формат ИПР'!BJ160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72" s="1"/>
      <c r="Y172" s="73"/>
      <c r="Z172" s="78"/>
      <c r="AB172" s="74"/>
    </row>
    <row r="173" spans="1:28" ht="93.6" x14ac:dyDescent="0.3">
      <c r="A173" s="63" t="str">
        <f>'[1]Формат ИПР'!A161</f>
        <v>1.1.6</v>
      </c>
      <c r="B173" s="65" t="str">
        <f>'[1]Формат ИПР'!B161</f>
        <v>Проведение предпроектного обследования и разработка проектно-сметной документации по реконструкции ВЛ 35 кВ ПС Ойсунгур-Курчалой (Л-452) в рамках программы модернизации и повышения надежности электросетевого комплекса Чеченской Республики на 2020-2024 годы</v>
      </c>
      <c r="C173" s="63" t="str">
        <f>'[1]Формат ИПР'!C161</f>
        <v>K_Che332</v>
      </c>
      <c r="D173" s="68" t="str">
        <f>'[1]Формат ИПР'!LO161</f>
        <v>нд</v>
      </c>
      <c r="E173" s="68">
        <f>'[1]Формат ИПР'!AT161</f>
        <v>4.8069429900000005</v>
      </c>
      <c r="F173" s="68" t="s">
        <v>29</v>
      </c>
      <c r="G173" s="68">
        <f>'[1]Формат ИПР'!AU161</f>
        <v>2.7513870099999993</v>
      </c>
      <c r="H173" s="70">
        <f t="shared" si="50"/>
        <v>0</v>
      </c>
      <c r="I173" s="68">
        <f t="shared" si="51"/>
        <v>2.7513870099999997</v>
      </c>
      <c r="J173" s="68">
        <f>'[1]Формат ИПР'!AY161</f>
        <v>0</v>
      </c>
      <c r="K173" s="68">
        <f>'[1]Формат ИПР'!AZ161</f>
        <v>0</v>
      </c>
      <c r="L173" s="68">
        <f>'[1]Формат ИПР'!BA161</f>
        <v>0</v>
      </c>
      <c r="M173" s="68">
        <f>'[1]Формат ИПР'!BB161</f>
        <v>2.7513870099999997</v>
      </c>
      <c r="N173" s="68">
        <f>'[1]Формат ИПР'!BC161</f>
        <v>0</v>
      </c>
      <c r="O173" s="68">
        <f>'[1]Формат ИПР'!BD161</f>
        <v>0</v>
      </c>
      <c r="P173" s="68">
        <f>'[1]Формат ИПР'!BE161</f>
        <v>0</v>
      </c>
      <c r="Q173" s="68">
        <f>'[1]Формат ИПР'!BF161</f>
        <v>0</v>
      </c>
      <c r="R173" s="69" t="s">
        <v>29</v>
      </c>
      <c r="S173" s="70">
        <f t="shared" si="54"/>
        <v>-4.4408920985006262E-16</v>
      </c>
      <c r="T173" s="71">
        <f t="shared" si="52"/>
        <v>2.7513870099999997</v>
      </c>
      <c r="U173" s="72" t="str">
        <f t="shared" si="53"/>
        <v>-</v>
      </c>
      <c r="V173" s="66" t="str">
        <f>'[1]Формат ИПР'!BJ161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73" s="1"/>
      <c r="Y173" s="73"/>
      <c r="Z173" s="78"/>
      <c r="AB173" s="74"/>
    </row>
    <row r="174" spans="1:28" ht="93.6" x14ac:dyDescent="0.3">
      <c r="A174" s="63" t="str">
        <f>'[1]Формат ИПР'!A162</f>
        <v>1.1.6</v>
      </c>
      <c r="B174" s="65" t="str">
        <f>'[1]Формат ИПР'!B162</f>
        <v>Проведение предпроектного обследования и разработка проектно-сметной документации по реконструкции ВЛ 35 кВ ПС Ойсунгур - Бачи-Юрт (Л-51) в рамках программы модернизации и повышения надежности электросетевого комплекса Чеченской Республики на 2020-2024 годы</v>
      </c>
      <c r="C174" s="63" t="str">
        <f>'[1]Формат ИПР'!C162</f>
        <v>K_Che333</v>
      </c>
      <c r="D174" s="68" t="str">
        <f>'[1]Формат ИПР'!LO162</f>
        <v>нд</v>
      </c>
      <c r="E174" s="68">
        <f>'[1]Формат ИПР'!AT162</f>
        <v>3.8781875299999999</v>
      </c>
      <c r="F174" s="68" t="s">
        <v>29</v>
      </c>
      <c r="G174" s="68">
        <f>'[1]Формат ИПР'!AU162</f>
        <v>2.8468124699999997</v>
      </c>
      <c r="H174" s="70">
        <f t="shared" si="50"/>
        <v>0</v>
      </c>
      <c r="I174" s="68">
        <f t="shared" si="51"/>
        <v>2.8468124700000002</v>
      </c>
      <c r="J174" s="68">
        <f>'[1]Формат ИПР'!AY162</f>
        <v>0</v>
      </c>
      <c r="K174" s="68">
        <f>'[1]Формат ИПР'!AZ162</f>
        <v>0</v>
      </c>
      <c r="L174" s="68">
        <f>'[1]Формат ИПР'!BA162</f>
        <v>0</v>
      </c>
      <c r="M174" s="68">
        <f>'[1]Формат ИПР'!BB162</f>
        <v>2.8468124700000002</v>
      </c>
      <c r="N174" s="68">
        <f>'[1]Формат ИПР'!BC162</f>
        <v>0</v>
      </c>
      <c r="O174" s="68">
        <f>'[1]Формат ИПР'!BD162</f>
        <v>0</v>
      </c>
      <c r="P174" s="68">
        <f>'[1]Формат ИПР'!BE162</f>
        <v>0</v>
      </c>
      <c r="Q174" s="68">
        <f>'[1]Формат ИПР'!BF162</f>
        <v>0</v>
      </c>
      <c r="R174" s="69" t="s">
        <v>29</v>
      </c>
      <c r="S174" s="70">
        <f t="shared" si="54"/>
        <v>-4.4408920985006262E-16</v>
      </c>
      <c r="T174" s="71">
        <f t="shared" si="52"/>
        <v>2.8468124700000002</v>
      </c>
      <c r="U174" s="72" t="str">
        <f t="shared" si="53"/>
        <v>-</v>
      </c>
      <c r="V174" s="66" t="str">
        <f>'[1]Формат ИПР'!BJ162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74" s="1"/>
      <c r="Y174" s="73"/>
      <c r="Z174" s="78"/>
      <c r="AB174" s="74"/>
    </row>
    <row r="175" spans="1:28" ht="93.6" x14ac:dyDescent="0.3">
      <c r="A175" s="63" t="str">
        <f>'[1]Формат ИПР'!A163</f>
        <v>1.1.6</v>
      </c>
      <c r="B175" s="65" t="str">
        <f>'[1]Формат ИПР'!B163</f>
        <v>Проведение предпроектного обследования и разработка проектно-сметной документации по реконструкции ВЛ 35кВ ПС Саясан - ПС Ножай-Юрт (Л-444) с выносом из оползневой зоны в рамках программы модернизации и повышения надежности электросетевого комплекса Чеченской Республики на 2020-2024 годы</v>
      </c>
      <c r="C175" s="63" t="str">
        <f>'[1]Формат ИПР'!C163</f>
        <v>K_Che334</v>
      </c>
      <c r="D175" s="68" t="str">
        <f>'[1]Формат ИПР'!LO163</f>
        <v>нд</v>
      </c>
      <c r="E175" s="68">
        <f>'[1]Формат ИПР'!AT163</f>
        <v>3.9416166600000002</v>
      </c>
      <c r="F175" s="68" t="s">
        <v>29</v>
      </c>
      <c r="G175" s="68">
        <f>'[1]Формат ИПР'!AU163</f>
        <v>1.8615233399999997</v>
      </c>
      <c r="H175" s="70">
        <f t="shared" si="50"/>
        <v>0</v>
      </c>
      <c r="I175" s="68">
        <f t="shared" si="51"/>
        <v>1.8615233400000002</v>
      </c>
      <c r="J175" s="68">
        <f>'[1]Формат ИПР'!AY163</f>
        <v>0</v>
      </c>
      <c r="K175" s="68">
        <f>'[1]Формат ИПР'!AZ163</f>
        <v>0</v>
      </c>
      <c r="L175" s="68">
        <f>'[1]Формат ИПР'!BA163</f>
        <v>0</v>
      </c>
      <c r="M175" s="68">
        <f>'[1]Формат ИПР'!BB163</f>
        <v>1.8615233400000002</v>
      </c>
      <c r="N175" s="68">
        <f>'[1]Формат ИПР'!BC163</f>
        <v>0</v>
      </c>
      <c r="O175" s="68">
        <f>'[1]Формат ИПР'!BD163</f>
        <v>0</v>
      </c>
      <c r="P175" s="68">
        <f>'[1]Формат ИПР'!BE163</f>
        <v>0</v>
      </c>
      <c r="Q175" s="68">
        <f>'[1]Формат ИПР'!BF163</f>
        <v>0</v>
      </c>
      <c r="R175" s="69" t="s">
        <v>29</v>
      </c>
      <c r="S175" s="70">
        <f t="shared" si="54"/>
        <v>-4.4408920985006262E-16</v>
      </c>
      <c r="T175" s="71">
        <f t="shared" si="52"/>
        <v>1.8615233400000002</v>
      </c>
      <c r="U175" s="72" t="str">
        <f t="shared" si="53"/>
        <v>-</v>
      </c>
      <c r="V175" s="66" t="str">
        <f>'[1]Формат ИПР'!BJ163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75" s="1"/>
      <c r="Y175" s="73"/>
      <c r="Z175" s="78"/>
      <c r="AB175" s="74"/>
    </row>
    <row r="176" spans="1:28" ht="93.6" x14ac:dyDescent="0.3">
      <c r="A176" s="63" t="str">
        <f>'[1]Формат ИПР'!A164</f>
        <v>1.1.6</v>
      </c>
      <c r="B176" s="65" t="str">
        <f>'[1]Формат ИПР'!B164</f>
        <v xml:space="preserve">Проведение предпроектного обследования и разработка проектно-сметной документации по реконструкции ВЛ-35 кВ  ПС Шали – ПС Махкеты (Л-94) в рамках программы модернизации и повышения надежности электросетевого комплекса Чеченской Республики на 2020-2024 годы             </v>
      </c>
      <c r="C176" s="63" t="str">
        <f>'[1]Формат ИПР'!C164</f>
        <v>K_Che335</v>
      </c>
      <c r="D176" s="68" t="str">
        <f>'[1]Формат ИПР'!LO164</f>
        <v>нд</v>
      </c>
      <c r="E176" s="68">
        <f>'[1]Формат ИПР'!AT164</f>
        <v>5.0343059399999994</v>
      </c>
      <c r="F176" s="68" t="s">
        <v>29</v>
      </c>
      <c r="G176" s="68">
        <f>'[1]Формат ИПР'!AU164</f>
        <v>6.5073640600000004</v>
      </c>
      <c r="H176" s="70">
        <f t="shared" si="50"/>
        <v>0</v>
      </c>
      <c r="I176" s="68">
        <f t="shared" si="51"/>
        <v>6.5073640599999996</v>
      </c>
      <c r="J176" s="68">
        <f>'[1]Формат ИПР'!AY164</f>
        <v>0</v>
      </c>
      <c r="K176" s="68">
        <f>'[1]Формат ИПР'!AZ164</f>
        <v>0</v>
      </c>
      <c r="L176" s="68">
        <f>'[1]Формат ИПР'!BA164</f>
        <v>0</v>
      </c>
      <c r="M176" s="68">
        <f>'[1]Формат ИПР'!BB164</f>
        <v>6.5073640599999996</v>
      </c>
      <c r="N176" s="68">
        <f>'[1]Формат ИПР'!BC164</f>
        <v>0</v>
      </c>
      <c r="O176" s="68">
        <f>'[1]Формат ИПР'!BD164</f>
        <v>0</v>
      </c>
      <c r="P176" s="68">
        <f>'[1]Формат ИПР'!BE164</f>
        <v>0</v>
      </c>
      <c r="Q176" s="68">
        <f>'[1]Формат ИПР'!BF164</f>
        <v>0</v>
      </c>
      <c r="R176" s="69" t="s">
        <v>29</v>
      </c>
      <c r="S176" s="70">
        <f t="shared" si="54"/>
        <v>8.8817841970012523E-16</v>
      </c>
      <c r="T176" s="71">
        <f t="shared" si="52"/>
        <v>6.5073640599999996</v>
      </c>
      <c r="U176" s="72" t="str">
        <f t="shared" si="53"/>
        <v>-</v>
      </c>
      <c r="V176" s="66" t="str">
        <f>'[1]Формат ИПР'!BJ164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76" s="1"/>
      <c r="Y176" s="73"/>
      <c r="Z176" s="78"/>
      <c r="AB176" s="74"/>
    </row>
    <row r="177" spans="1:28" ht="93.6" x14ac:dyDescent="0.3">
      <c r="A177" s="63" t="str">
        <f>'[1]Формат ИПР'!A165</f>
        <v>1.1.6</v>
      </c>
      <c r="B177" s="65" t="str">
        <f>'[1]Формат ИПР'!B165</f>
        <v>Проведение предпроектного обследования и разработка проектно-сметной документации по реконструкции ВЛ 35 кВ ПС Горская-1 - ПС Горская-2  (Л 43а) в рамках программы модернизации и повышения надежности электросетевого комплекса Чеченской Республики на 2020-2024 годы</v>
      </c>
      <c r="C177" s="63" t="str">
        <f>'[1]Формат ИПР'!C165</f>
        <v>K_Che336</v>
      </c>
      <c r="D177" s="68" t="str">
        <f>'[1]Формат ИПР'!LO165</f>
        <v>нд</v>
      </c>
      <c r="E177" s="68">
        <f>'[1]Формат ИПР'!AT165</f>
        <v>2.6645900500000002</v>
      </c>
      <c r="F177" s="68" t="s">
        <v>29</v>
      </c>
      <c r="G177" s="68">
        <f>'[1]Формат ИПР'!AU165</f>
        <v>1.7064099500000003</v>
      </c>
      <c r="H177" s="70">
        <f t="shared" si="50"/>
        <v>0</v>
      </c>
      <c r="I177" s="68">
        <f t="shared" si="51"/>
        <v>1.7064099500000001</v>
      </c>
      <c r="J177" s="68">
        <f>'[1]Формат ИПР'!AY165</f>
        <v>0</v>
      </c>
      <c r="K177" s="68">
        <f>'[1]Формат ИПР'!AZ165</f>
        <v>0</v>
      </c>
      <c r="L177" s="68">
        <f>'[1]Формат ИПР'!BA165</f>
        <v>0</v>
      </c>
      <c r="M177" s="68">
        <f>'[1]Формат ИПР'!BB165</f>
        <v>1.7064099500000001</v>
      </c>
      <c r="N177" s="68">
        <f>'[1]Формат ИПР'!BC165</f>
        <v>0</v>
      </c>
      <c r="O177" s="68">
        <f>'[1]Формат ИПР'!BD165</f>
        <v>0</v>
      </c>
      <c r="P177" s="68">
        <f>'[1]Формат ИПР'!BE165</f>
        <v>0</v>
      </c>
      <c r="Q177" s="68">
        <f>'[1]Формат ИПР'!BF165</f>
        <v>0</v>
      </c>
      <c r="R177" s="69" t="s">
        <v>29</v>
      </c>
      <c r="S177" s="70">
        <f t="shared" si="54"/>
        <v>2.2204460492503131E-16</v>
      </c>
      <c r="T177" s="71">
        <f t="shared" si="52"/>
        <v>1.7064099500000001</v>
      </c>
      <c r="U177" s="72" t="str">
        <f t="shared" si="53"/>
        <v>-</v>
      </c>
      <c r="V177" s="66" t="str">
        <f>'[1]Формат ИПР'!BJ165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77" s="1"/>
      <c r="Y177" s="73"/>
      <c r="Z177" s="78"/>
      <c r="AB177" s="74"/>
    </row>
    <row r="178" spans="1:28" ht="93.6" x14ac:dyDescent="0.3">
      <c r="A178" s="63" t="str">
        <f>'[1]Формат ИПР'!A166</f>
        <v>1.1.6</v>
      </c>
      <c r="B178" s="65" t="str">
        <f>'[1]Формат ИПР'!B166</f>
        <v>Проведение предпроектного обследования и разработка проектно-сметной документации по реконструкции ВЛ 35 кВ ПС Ойсунгур - Энгель-Юрт  (Л-440) в рамках программы модернизации и повышения надежности электросетевого комплекса Чеченской Республики на 2020-2024 годы</v>
      </c>
      <c r="C178" s="63" t="str">
        <f>'[1]Формат ИПР'!C166</f>
        <v>K_Che337</v>
      </c>
      <c r="D178" s="68" t="str">
        <f>'[1]Формат ИПР'!LO166</f>
        <v>нд</v>
      </c>
      <c r="E178" s="68">
        <f>'[1]Формат ИПР'!AT166</f>
        <v>1.4179471800000001</v>
      </c>
      <c r="F178" s="68" t="s">
        <v>29</v>
      </c>
      <c r="G178" s="68">
        <f>'[1]Формат ИПР'!AU166</f>
        <v>0.99872281999999979</v>
      </c>
      <c r="H178" s="70">
        <f t="shared" si="50"/>
        <v>0</v>
      </c>
      <c r="I178" s="68">
        <f t="shared" si="51"/>
        <v>0.9987228199999999</v>
      </c>
      <c r="J178" s="68">
        <f>'[1]Формат ИПР'!AY166</f>
        <v>0</v>
      </c>
      <c r="K178" s="68">
        <f>'[1]Формат ИПР'!AZ166</f>
        <v>0</v>
      </c>
      <c r="L178" s="68">
        <f>'[1]Формат ИПР'!BA166</f>
        <v>0</v>
      </c>
      <c r="M178" s="68">
        <f>'[1]Формат ИПР'!BB166</f>
        <v>0.9987228199999999</v>
      </c>
      <c r="N178" s="68">
        <f>'[1]Формат ИПР'!BC166</f>
        <v>0</v>
      </c>
      <c r="O178" s="68">
        <f>'[1]Формат ИПР'!BD166</f>
        <v>0</v>
      </c>
      <c r="P178" s="68">
        <f>'[1]Формат ИПР'!BE166</f>
        <v>0</v>
      </c>
      <c r="Q178" s="68">
        <f>'[1]Формат ИПР'!BF166</f>
        <v>0</v>
      </c>
      <c r="R178" s="69" t="s">
        <v>29</v>
      </c>
      <c r="S178" s="70">
        <f t="shared" si="54"/>
        <v>-1.1102230246251565E-16</v>
      </c>
      <c r="T178" s="71">
        <f t="shared" si="52"/>
        <v>0.9987228199999999</v>
      </c>
      <c r="U178" s="72" t="str">
        <f t="shared" si="53"/>
        <v>-</v>
      </c>
      <c r="V178" s="66" t="str">
        <f>'[1]Формат ИПР'!BJ166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78" s="1"/>
      <c r="Y178" s="73"/>
      <c r="Z178" s="78"/>
      <c r="AB178" s="74"/>
    </row>
    <row r="179" spans="1:28" ht="93.6" x14ac:dyDescent="0.3">
      <c r="A179" s="63" t="str">
        <f>'[1]Формат ИПР'!A167</f>
        <v>1.1.6</v>
      </c>
      <c r="B179" s="65" t="str">
        <f>'[1]Формат ИПР'!B167</f>
        <v>Проведение предпроектного обследования и разработка проектно-сметной документации по реконструкции ВЛ 35кВ   Калаус-Горская-1 (Л-32) с протяженностью-16,59 км в рамках программы модернизации и повышения надежности электросетевого комплекса Чеченской Республики на 2020-2024 годы</v>
      </c>
      <c r="C179" s="63" t="str">
        <f>'[1]Формат ИПР'!C167</f>
        <v>K_Che338</v>
      </c>
      <c r="D179" s="68" t="str">
        <f>'[1]Формат ИПР'!LO167</f>
        <v>нд</v>
      </c>
      <c r="E179" s="68">
        <f>'[1]Формат ИПР'!AT167</f>
        <v>9.0759105400000006</v>
      </c>
      <c r="F179" s="68" t="s">
        <v>29</v>
      </c>
      <c r="G179" s="68">
        <f>'[1]Формат ИПР'!AU167</f>
        <v>3.1487294599999984</v>
      </c>
      <c r="H179" s="70">
        <f t="shared" si="50"/>
        <v>0</v>
      </c>
      <c r="I179" s="68">
        <f t="shared" si="51"/>
        <v>3.1487294599999998</v>
      </c>
      <c r="J179" s="68">
        <f>'[1]Формат ИПР'!AY167</f>
        <v>0</v>
      </c>
      <c r="K179" s="68">
        <f>'[1]Формат ИПР'!AZ167</f>
        <v>0</v>
      </c>
      <c r="L179" s="68">
        <f>'[1]Формат ИПР'!BA167</f>
        <v>0</v>
      </c>
      <c r="M179" s="68">
        <f>'[1]Формат ИПР'!BB167</f>
        <v>3.1487294599999998</v>
      </c>
      <c r="N179" s="68">
        <f>'[1]Формат ИПР'!BC167</f>
        <v>0</v>
      </c>
      <c r="O179" s="68">
        <f>'[1]Формат ИПР'!BD167</f>
        <v>0</v>
      </c>
      <c r="P179" s="68">
        <f>'[1]Формат ИПР'!BE167</f>
        <v>0</v>
      </c>
      <c r="Q179" s="68">
        <f>'[1]Формат ИПР'!BF167</f>
        <v>0</v>
      </c>
      <c r="R179" s="69" t="s">
        <v>29</v>
      </c>
      <c r="S179" s="70">
        <f t="shared" si="54"/>
        <v>-1.3322676295501878E-15</v>
      </c>
      <c r="T179" s="71">
        <f t="shared" si="52"/>
        <v>3.1487294599999998</v>
      </c>
      <c r="U179" s="72" t="str">
        <f t="shared" si="53"/>
        <v>-</v>
      </c>
      <c r="V179" s="66" t="str">
        <f>'[1]Формат ИПР'!BJ167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79" s="1"/>
      <c r="Y179" s="73"/>
      <c r="Z179" s="78"/>
      <c r="AB179" s="74"/>
    </row>
    <row r="180" spans="1:28" ht="93.6" x14ac:dyDescent="0.3">
      <c r="A180" s="63" t="str">
        <f>'[1]Формат ИПР'!A168</f>
        <v>1.1.6</v>
      </c>
      <c r="B180" s="65" t="str">
        <f>'[1]Формат ИПР'!B168</f>
        <v>Проведение предпроектного обследования и разработка проектно-сметной документации по реконструкции ВЛ 35кВ №56-Электроприбор  (Л-14) с протяженностью-2,4км в рамках программы модернизации и повышения надежности электросетевого комплекса Чеченской Республики на 2020-2024 годы</v>
      </c>
      <c r="C180" s="63" t="str">
        <f>'[1]Формат ИПР'!C168</f>
        <v>K_Che339</v>
      </c>
      <c r="D180" s="68" t="str">
        <f>'[1]Формат ИПР'!LO168</f>
        <v>нд</v>
      </c>
      <c r="E180" s="68">
        <f>'[1]Формат ИПР'!AT168</f>
        <v>2.8580804799999999</v>
      </c>
      <c r="F180" s="68" t="s">
        <v>29</v>
      </c>
      <c r="G180" s="68">
        <f>'[1]Формат ИПР'!AU168</f>
        <v>1.3465095200000006</v>
      </c>
      <c r="H180" s="70">
        <f t="shared" si="50"/>
        <v>0</v>
      </c>
      <c r="I180" s="68">
        <f t="shared" si="51"/>
        <v>1.3465095200000001</v>
      </c>
      <c r="J180" s="68">
        <f>'[1]Формат ИПР'!AY168</f>
        <v>0</v>
      </c>
      <c r="K180" s="68">
        <f>'[1]Формат ИПР'!AZ168</f>
        <v>0</v>
      </c>
      <c r="L180" s="68">
        <f>'[1]Формат ИПР'!BA168</f>
        <v>0</v>
      </c>
      <c r="M180" s="68">
        <f>'[1]Формат ИПР'!BB168</f>
        <v>1.3465095200000001</v>
      </c>
      <c r="N180" s="68">
        <f>'[1]Формат ИПР'!BC168</f>
        <v>0</v>
      </c>
      <c r="O180" s="68">
        <f>'[1]Формат ИПР'!BD168</f>
        <v>0</v>
      </c>
      <c r="P180" s="68">
        <f>'[1]Формат ИПР'!BE168</f>
        <v>0</v>
      </c>
      <c r="Q180" s="68">
        <f>'[1]Формат ИПР'!BF168</f>
        <v>0</v>
      </c>
      <c r="R180" s="69" t="s">
        <v>29</v>
      </c>
      <c r="S180" s="70">
        <f t="shared" si="54"/>
        <v>4.4408920985006262E-16</v>
      </c>
      <c r="T180" s="71">
        <f t="shared" si="52"/>
        <v>1.3465095200000001</v>
      </c>
      <c r="U180" s="72" t="str">
        <f t="shared" si="53"/>
        <v>-</v>
      </c>
      <c r="V180" s="66" t="str">
        <f>'[1]Формат ИПР'!BJ168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80" s="1"/>
      <c r="Y180" s="73"/>
      <c r="Z180" s="78"/>
      <c r="AB180" s="74"/>
    </row>
    <row r="181" spans="1:28" ht="109.2" x14ac:dyDescent="0.3">
      <c r="A181" s="63" t="str">
        <f>'[1]Формат ИПР'!A169</f>
        <v>1.1.6</v>
      </c>
      <c r="B181" s="65" t="str">
        <f>'[1]Формат ИПР'!B169</f>
        <v>Проведение предпроектного обследования и разработка проектно-сметной документации по реконструкции ВЛ-35кВ ПС Шелковская - ПС Старогладовская (Л-54)  Двухцепка с Л-54а оп.№198-204, Л-147 оп.№161-168) в рамках программы модернизации и повышения надежности электросетевого комплекса Чеченской Республики на 2020-2024 годы</v>
      </c>
      <c r="C181" s="63" t="str">
        <f>'[1]Формат ИПР'!C169</f>
        <v>K_Che340</v>
      </c>
      <c r="D181" s="68" t="str">
        <f>'[1]Формат ИПР'!LO169</f>
        <v>нд</v>
      </c>
      <c r="E181" s="68">
        <f>'[1]Формат ИПР'!AT169</f>
        <v>4.3246846899999998</v>
      </c>
      <c r="F181" s="68" t="s">
        <v>29</v>
      </c>
      <c r="G181" s="68">
        <f>'[1]Формат ИПР'!AU169</f>
        <v>1.7246753100000003</v>
      </c>
      <c r="H181" s="70">
        <f t="shared" si="50"/>
        <v>0</v>
      </c>
      <c r="I181" s="68">
        <f t="shared" si="51"/>
        <v>1.7246753100000001</v>
      </c>
      <c r="J181" s="68">
        <f>'[1]Формат ИПР'!AY169</f>
        <v>0</v>
      </c>
      <c r="K181" s="68">
        <f>'[1]Формат ИПР'!AZ169</f>
        <v>0</v>
      </c>
      <c r="L181" s="68">
        <f>'[1]Формат ИПР'!BA169</f>
        <v>0</v>
      </c>
      <c r="M181" s="68">
        <f>'[1]Формат ИПР'!BB169</f>
        <v>1.7246753100000001</v>
      </c>
      <c r="N181" s="68">
        <f>'[1]Формат ИПР'!BC169</f>
        <v>0</v>
      </c>
      <c r="O181" s="68">
        <f>'[1]Формат ИПР'!BD169</f>
        <v>0</v>
      </c>
      <c r="P181" s="68">
        <f>'[1]Формат ИПР'!BE169</f>
        <v>0</v>
      </c>
      <c r="Q181" s="68">
        <f>'[1]Формат ИПР'!BF169</f>
        <v>0</v>
      </c>
      <c r="R181" s="69" t="s">
        <v>29</v>
      </c>
      <c r="S181" s="70">
        <f t="shared" si="54"/>
        <v>2.2204460492503131E-16</v>
      </c>
      <c r="T181" s="71">
        <f t="shared" si="52"/>
        <v>1.7246753100000001</v>
      </c>
      <c r="U181" s="72" t="str">
        <f t="shared" si="53"/>
        <v>-</v>
      </c>
      <c r="V181" s="66" t="str">
        <f>'[1]Формат ИПР'!BJ169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81" s="1"/>
      <c r="Y181" s="73"/>
      <c r="Z181" s="78"/>
      <c r="AB181" s="74"/>
    </row>
    <row r="182" spans="1:28" ht="93.6" x14ac:dyDescent="0.3">
      <c r="A182" s="63" t="str">
        <f>'[1]Формат ИПР'!A170</f>
        <v>1.1.6</v>
      </c>
      <c r="B182" s="65" t="str">
        <f>'[1]Формат ИПР'!B170</f>
        <v>Проведение предпроектного обследования и разработка проектно-сметной документации по реконструкции ВЛ-35кВ ПС Червленная - ПС Николаевская (Л-83а) (в резерве) в рамках программы модернизации и повышения надежности электросетевого комплекса Чеченской Республики на 2020-2024 годы</v>
      </c>
      <c r="C182" s="63" t="str">
        <f>'[1]Формат ИПР'!C170</f>
        <v>K_Che341</v>
      </c>
      <c r="D182" s="68" t="str">
        <f>'[1]Формат ИПР'!LO170</f>
        <v>нд</v>
      </c>
      <c r="E182" s="68">
        <f>'[1]Формат ИПР'!AT170</f>
        <v>2.2547927900000002</v>
      </c>
      <c r="F182" s="68" t="s">
        <v>29</v>
      </c>
      <c r="G182" s="68">
        <f>'[1]Формат ИПР'!AU170</f>
        <v>1.1651372099999997</v>
      </c>
      <c r="H182" s="70">
        <f t="shared" si="50"/>
        <v>0</v>
      </c>
      <c r="I182" s="68">
        <f t="shared" si="51"/>
        <v>1.1651372099999999</v>
      </c>
      <c r="J182" s="68">
        <f>'[1]Формат ИПР'!AY170</f>
        <v>0</v>
      </c>
      <c r="K182" s="68">
        <f>'[1]Формат ИПР'!AZ170</f>
        <v>0</v>
      </c>
      <c r="L182" s="68">
        <f>'[1]Формат ИПР'!BA170</f>
        <v>0</v>
      </c>
      <c r="M182" s="68">
        <f>'[1]Формат ИПР'!BB170</f>
        <v>1.1651372099999999</v>
      </c>
      <c r="N182" s="68">
        <f>'[1]Формат ИПР'!BC170</f>
        <v>0</v>
      </c>
      <c r="O182" s="68">
        <f>'[1]Формат ИПР'!BD170</f>
        <v>0</v>
      </c>
      <c r="P182" s="68">
        <f>'[1]Формат ИПР'!BE170</f>
        <v>0</v>
      </c>
      <c r="Q182" s="68">
        <f>'[1]Формат ИПР'!BF170</f>
        <v>0</v>
      </c>
      <c r="R182" s="69" t="s">
        <v>29</v>
      </c>
      <c r="S182" s="70">
        <f t="shared" si="54"/>
        <v>-2.2204460492503131E-16</v>
      </c>
      <c r="T182" s="71">
        <f t="shared" si="52"/>
        <v>1.1651372099999999</v>
      </c>
      <c r="U182" s="72" t="str">
        <f t="shared" si="53"/>
        <v>-</v>
      </c>
      <c r="V182" s="66" t="str">
        <f>'[1]Формат ИПР'!BJ170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82" s="1"/>
      <c r="Y182" s="73"/>
      <c r="Z182" s="78"/>
      <c r="AB182" s="74"/>
    </row>
    <row r="183" spans="1:28" ht="93.6" x14ac:dyDescent="0.3">
      <c r="A183" s="63" t="str">
        <f>'[1]Формат ИПР'!A171</f>
        <v>1.1.6</v>
      </c>
      <c r="B183" s="65" t="str">
        <f>'[1]Формат ИПР'!B171</f>
        <v>Проведение предпроектного обследования и разработка проектно-сметной документации по реконструкции ВЛ-35кВ ПС Бороздиновская - ПС Кизляр (Л-55а) (Двухцепка с Л-55 оп.№1-8) в рамках программы модернизации и повышения надежности электросетевого комплекса Чеченской Республики на 2020-2024 годы</v>
      </c>
      <c r="C183" s="63" t="str">
        <f>'[1]Формат ИПР'!C171</f>
        <v>K_Che342</v>
      </c>
      <c r="D183" s="68" t="str">
        <f>'[1]Формат ИПР'!LO171</f>
        <v>нд</v>
      </c>
      <c r="E183" s="68">
        <f>'[1]Формат ИПР'!AT171</f>
        <v>0.93793536999999993</v>
      </c>
      <c r="F183" s="68" t="s">
        <v>29</v>
      </c>
      <c r="G183" s="68">
        <f>'[1]Формат ИПР'!AU171</f>
        <v>0.54777463000000015</v>
      </c>
      <c r="H183" s="70">
        <f t="shared" si="50"/>
        <v>0</v>
      </c>
      <c r="I183" s="68">
        <f t="shared" si="51"/>
        <v>0.54777463000000004</v>
      </c>
      <c r="J183" s="68">
        <f>'[1]Формат ИПР'!AY171</f>
        <v>0</v>
      </c>
      <c r="K183" s="68">
        <f>'[1]Формат ИПР'!AZ171</f>
        <v>0</v>
      </c>
      <c r="L183" s="68">
        <f>'[1]Формат ИПР'!BA171</f>
        <v>0</v>
      </c>
      <c r="M183" s="68">
        <f>'[1]Формат ИПР'!BB171</f>
        <v>0.54777463000000004</v>
      </c>
      <c r="N183" s="68">
        <f>'[1]Формат ИПР'!BC171</f>
        <v>0</v>
      </c>
      <c r="O183" s="68">
        <f>'[1]Формат ИПР'!BD171</f>
        <v>0</v>
      </c>
      <c r="P183" s="68">
        <f>'[1]Формат ИПР'!BE171</f>
        <v>0</v>
      </c>
      <c r="Q183" s="68">
        <f>'[1]Формат ИПР'!BF171</f>
        <v>0</v>
      </c>
      <c r="R183" s="69" t="s">
        <v>29</v>
      </c>
      <c r="S183" s="70">
        <f t="shared" si="54"/>
        <v>1.1102230246251565E-16</v>
      </c>
      <c r="T183" s="71">
        <f t="shared" si="52"/>
        <v>0.54777463000000004</v>
      </c>
      <c r="U183" s="72" t="str">
        <f t="shared" si="53"/>
        <v>-</v>
      </c>
      <c r="V183" s="66" t="str">
        <f>'[1]Формат ИПР'!BJ171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83" s="1"/>
      <c r="Y183" s="73"/>
      <c r="Z183" s="78"/>
      <c r="AB183" s="74"/>
    </row>
    <row r="184" spans="1:28" ht="93.6" x14ac:dyDescent="0.3">
      <c r="A184" s="63" t="str">
        <f>'[1]Формат ИПР'!A172</f>
        <v>1.1.6</v>
      </c>
      <c r="B184" s="65" t="str">
        <f>'[1]Формат ИПР'!B172</f>
        <v>Проведение предпроектного обследования и разработка проектно-сметной документации по реконструкции ВЛ-35кВ ПС Калиновская - ПС Правобережная (Л-45) в рамках программы модернизации и повышения надежности электросетевого комплекса Чеченской Республики на 2020-2024 годы</v>
      </c>
      <c r="C184" s="63" t="str">
        <f>'[1]Формат ИПР'!C172</f>
        <v>K_Che343</v>
      </c>
      <c r="D184" s="68" t="str">
        <f>'[1]Формат ИПР'!LO172</f>
        <v>нд</v>
      </c>
      <c r="E184" s="68">
        <f>'[1]Формат ИПР'!AT172</f>
        <v>2.16430532</v>
      </c>
      <c r="F184" s="68" t="s">
        <v>29</v>
      </c>
      <c r="G184" s="68">
        <f>'[1]Формат ИПР'!AU172</f>
        <v>0.99212467999999943</v>
      </c>
      <c r="H184" s="70">
        <f t="shared" si="50"/>
        <v>0</v>
      </c>
      <c r="I184" s="68">
        <f t="shared" si="51"/>
        <v>0.99212468000000009</v>
      </c>
      <c r="J184" s="68">
        <f>'[1]Формат ИПР'!AY172</f>
        <v>0</v>
      </c>
      <c r="K184" s="68">
        <f>'[1]Формат ИПР'!AZ172</f>
        <v>0</v>
      </c>
      <c r="L184" s="68">
        <f>'[1]Формат ИПР'!BA172</f>
        <v>0</v>
      </c>
      <c r="M184" s="68">
        <f>'[1]Формат ИПР'!BB172</f>
        <v>0.99212468000000009</v>
      </c>
      <c r="N184" s="68">
        <f>'[1]Формат ИПР'!BC172</f>
        <v>0</v>
      </c>
      <c r="O184" s="68">
        <f>'[1]Формат ИПР'!BD172</f>
        <v>0</v>
      </c>
      <c r="P184" s="68">
        <f>'[1]Формат ИПР'!BE172</f>
        <v>0</v>
      </c>
      <c r="Q184" s="68">
        <f>'[1]Формат ИПР'!BF172</f>
        <v>0</v>
      </c>
      <c r="R184" s="69" t="s">
        <v>29</v>
      </c>
      <c r="S184" s="70">
        <f t="shared" si="54"/>
        <v>-6.6613381477509392E-16</v>
      </c>
      <c r="T184" s="71">
        <f t="shared" si="52"/>
        <v>0.99212468000000009</v>
      </c>
      <c r="U184" s="72" t="str">
        <f t="shared" si="53"/>
        <v>-</v>
      </c>
      <c r="V184" s="66" t="str">
        <f>'[1]Формат ИПР'!BJ172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84" s="1"/>
      <c r="Y184" s="73"/>
      <c r="Z184" s="78"/>
      <c r="AB184" s="74"/>
    </row>
    <row r="185" spans="1:28" ht="93.6" x14ac:dyDescent="0.3">
      <c r="A185" s="63" t="str">
        <f>'[1]Формат ИПР'!A173</f>
        <v>1.1.6</v>
      </c>
      <c r="B185" s="65" t="str">
        <f>'[1]Формат ИПР'!B173</f>
        <v>Проведение предпроектного обследования и разработка проектно-сметной документации по реконструкции ВЛ-35кВ ПС Наурская - ПС ИТК-2  (Л-84) (Двухцепка с Л-80 оп.№1-2, Л-81 оп.№23-31) в рамках программы модернизации и повышения надежности электросетевого комплекса Чеченской Республики на 2020-2024 годы</v>
      </c>
      <c r="C185" s="63" t="str">
        <f>'[1]Формат ИПР'!C173</f>
        <v>K_Che344</v>
      </c>
      <c r="D185" s="68" t="str">
        <f>'[1]Формат ИПР'!LO173</f>
        <v>нд</v>
      </c>
      <c r="E185" s="68">
        <f>'[1]Формат ИПР'!AT173</f>
        <v>0.63856897000000001</v>
      </c>
      <c r="F185" s="68" t="s">
        <v>29</v>
      </c>
      <c r="G185" s="68">
        <f>'[1]Формат ИПР'!AU173</f>
        <v>0.44628102999999986</v>
      </c>
      <c r="H185" s="70">
        <f t="shared" si="50"/>
        <v>0</v>
      </c>
      <c r="I185" s="68">
        <f t="shared" si="51"/>
        <v>0.44628103000000002</v>
      </c>
      <c r="J185" s="68">
        <f>'[1]Формат ИПР'!AY173</f>
        <v>0</v>
      </c>
      <c r="K185" s="68">
        <f>'[1]Формат ИПР'!AZ173</f>
        <v>0</v>
      </c>
      <c r="L185" s="68">
        <f>'[1]Формат ИПР'!BA173</f>
        <v>0</v>
      </c>
      <c r="M185" s="68">
        <f>'[1]Формат ИПР'!BB173</f>
        <v>0.44628103000000002</v>
      </c>
      <c r="N185" s="68">
        <f>'[1]Формат ИПР'!BC173</f>
        <v>0</v>
      </c>
      <c r="O185" s="68">
        <f>'[1]Формат ИПР'!BD173</f>
        <v>0</v>
      </c>
      <c r="P185" s="68">
        <f>'[1]Формат ИПР'!BE173</f>
        <v>0</v>
      </c>
      <c r="Q185" s="68">
        <f>'[1]Формат ИПР'!BF173</f>
        <v>0</v>
      </c>
      <c r="R185" s="69" t="s">
        <v>29</v>
      </c>
      <c r="S185" s="70">
        <f t="shared" si="54"/>
        <v>-1.6653345369377348E-16</v>
      </c>
      <c r="T185" s="71">
        <f t="shared" si="52"/>
        <v>0.44628103000000002</v>
      </c>
      <c r="U185" s="72" t="str">
        <f t="shared" si="53"/>
        <v>-</v>
      </c>
      <c r="V185" s="66" t="str">
        <f>'[1]Формат ИПР'!BJ173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85" s="1"/>
      <c r="Y185" s="73"/>
      <c r="Z185" s="78"/>
      <c r="AB185" s="74"/>
    </row>
    <row r="186" spans="1:28" ht="93.6" x14ac:dyDescent="0.3">
      <c r="A186" s="63" t="str">
        <f>'[1]Формат ИПР'!A174</f>
        <v>1.1.6</v>
      </c>
      <c r="B186" s="65" t="str">
        <f>'[1]Формат ИПР'!B174</f>
        <v>Проведение предпроектного обследования и разработка проектно-сметной документации по реконструкции ВЛ-35кВ ПС Киров - ПС Калиновская  (Л-530) (Двухцепка с Л-45 оп.№1-4) в рамках программы модернизации и повышения надежности электросетевого комплекса Чеченской Республики на 2020-2024 годы</v>
      </c>
      <c r="C186" s="63" t="str">
        <f>'[1]Формат ИПР'!C174</f>
        <v>K_Che345</v>
      </c>
      <c r="D186" s="68" t="str">
        <f>'[1]Формат ИПР'!LO174</f>
        <v>нд</v>
      </c>
      <c r="E186" s="68">
        <f>'[1]Формат ИПР'!AT174</f>
        <v>2.2584135999999999</v>
      </c>
      <c r="F186" s="68" t="s">
        <v>29</v>
      </c>
      <c r="G186" s="68">
        <f>'[1]Формат ИПР'!AU174</f>
        <v>0.75356640000000041</v>
      </c>
      <c r="H186" s="70">
        <f t="shared" si="50"/>
        <v>0</v>
      </c>
      <c r="I186" s="68">
        <f t="shared" si="51"/>
        <v>0.75356639999999997</v>
      </c>
      <c r="J186" s="68">
        <f>'[1]Формат ИПР'!AY174</f>
        <v>0</v>
      </c>
      <c r="K186" s="68">
        <f>'[1]Формат ИПР'!AZ174</f>
        <v>0</v>
      </c>
      <c r="L186" s="68">
        <f>'[1]Формат ИПР'!BA174</f>
        <v>0</v>
      </c>
      <c r="M186" s="68">
        <f>'[1]Формат ИПР'!BB174</f>
        <v>0.75356639999999997</v>
      </c>
      <c r="N186" s="68">
        <f>'[1]Формат ИПР'!BC174</f>
        <v>0</v>
      </c>
      <c r="O186" s="68">
        <f>'[1]Формат ИПР'!BD174</f>
        <v>0</v>
      </c>
      <c r="P186" s="68">
        <f>'[1]Формат ИПР'!BE174</f>
        <v>0</v>
      </c>
      <c r="Q186" s="68">
        <f>'[1]Формат ИПР'!BF174</f>
        <v>0</v>
      </c>
      <c r="R186" s="69" t="s">
        <v>29</v>
      </c>
      <c r="S186" s="70">
        <f t="shared" si="54"/>
        <v>4.4408920985006262E-16</v>
      </c>
      <c r="T186" s="71">
        <f t="shared" si="52"/>
        <v>0.75356639999999997</v>
      </c>
      <c r="U186" s="72" t="str">
        <f t="shared" si="53"/>
        <v>-</v>
      </c>
      <c r="V186" s="66" t="str">
        <f>'[1]Формат ИПР'!BJ174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86" s="1"/>
      <c r="Y186" s="73"/>
      <c r="Z186" s="78"/>
      <c r="AB186" s="74"/>
    </row>
    <row r="187" spans="1:28" ht="93.6" x14ac:dyDescent="0.3">
      <c r="A187" s="63" t="str">
        <f>'[1]Формат ИПР'!A175</f>
        <v>1.1.6</v>
      </c>
      <c r="B187" s="65" t="str">
        <f>'[1]Формат ИПР'!B175</f>
        <v>Проведение предпроектного обследования и разработка проектно-сметной документации по реконструкции ВЛ-35кВ ПС Николаевская - ПС Правобережная (Л-83) в рамках программы модернизации и повышения надежности электросетевого комплекса Чеченской Республики на 2020-2024 годы</v>
      </c>
      <c r="C187" s="63" t="str">
        <f>'[1]Формат ИПР'!C175</f>
        <v>K_Che346</v>
      </c>
      <c r="D187" s="68" t="str">
        <f>'[1]Формат ИПР'!LO175</f>
        <v>нд</v>
      </c>
      <c r="E187" s="68">
        <f>'[1]Формат ИПР'!AT175</f>
        <v>2.1815382699999999</v>
      </c>
      <c r="F187" s="68" t="s">
        <v>29</v>
      </c>
      <c r="G187" s="68">
        <f>'[1]Формат ИПР'!AU175</f>
        <v>0.7274217300000001</v>
      </c>
      <c r="H187" s="70">
        <f t="shared" si="50"/>
        <v>0</v>
      </c>
      <c r="I187" s="68">
        <f t="shared" si="51"/>
        <v>0.72742171999999994</v>
      </c>
      <c r="J187" s="68">
        <f>'[1]Формат ИПР'!AY175</f>
        <v>0</v>
      </c>
      <c r="K187" s="68">
        <f>'[1]Формат ИПР'!AZ175</f>
        <v>0</v>
      </c>
      <c r="L187" s="68">
        <f>'[1]Формат ИПР'!BA175</f>
        <v>0</v>
      </c>
      <c r="M187" s="68">
        <f>'[1]Формат ИПР'!BB175</f>
        <v>0.72742171999999994</v>
      </c>
      <c r="N187" s="68">
        <f>'[1]Формат ИПР'!BC175</f>
        <v>0</v>
      </c>
      <c r="O187" s="68">
        <f>'[1]Формат ИПР'!BD175</f>
        <v>0</v>
      </c>
      <c r="P187" s="68">
        <f>'[1]Формат ИПР'!BE175</f>
        <v>0</v>
      </c>
      <c r="Q187" s="68">
        <f>'[1]Формат ИПР'!BF175</f>
        <v>0</v>
      </c>
      <c r="R187" s="69" t="s">
        <v>29</v>
      </c>
      <c r="S187" s="70">
        <f t="shared" si="54"/>
        <v>1.0000000161269895E-8</v>
      </c>
      <c r="T187" s="71">
        <f t="shared" si="52"/>
        <v>0.72742171999999994</v>
      </c>
      <c r="U187" s="72" t="str">
        <f t="shared" si="53"/>
        <v>-</v>
      </c>
      <c r="V187" s="66" t="str">
        <f>'[1]Формат ИПР'!BJ175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87" s="1"/>
      <c r="Y187" s="73"/>
      <c r="Z187" s="78"/>
      <c r="AB187" s="74"/>
    </row>
    <row r="188" spans="1:28" ht="93.6" x14ac:dyDescent="0.3">
      <c r="A188" s="63" t="str">
        <f>'[1]Формат ИПР'!A176</f>
        <v>1.1.6</v>
      </c>
      <c r="B188" s="65" t="str">
        <f>'[1]Формат ИПР'!B176</f>
        <v>Проведение предпроектного обследования и разработка проектно-сметной документации по реконструкции ВЛ-35кВ ПС Каргалиновская - ПС Бороздиновсквая (Л-55 ) в рамках программы модернизации и повышения надежности электросетевого комплекса Чеченской Республики на 2020-2024 годы</v>
      </c>
      <c r="C188" s="63" t="str">
        <f>'[1]Формат ИПР'!C176</f>
        <v>K_Che347</v>
      </c>
      <c r="D188" s="68" t="str">
        <f>'[1]Формат ИПР'!LO176</f>
        <v>нд</v>
      </c>
      <c r="E188" s="68">
        <f>'[1]Формат ИПР'!AT176</f>
        <v>2.4595380700000002</v>
      </c>
      <c r="F188" s="68" t="s">
        <v>29</v>
      </c>
      <c r="G188" s="68">
        <f>'[1]Формат ИПР'!AU176</f>
        <v>0.82083192999999977</v>
      </c>
      <c r="H188" s="70">
        <f t="shared" si="50"/>
        <v>0</v>
      </c>
      <c r="I188" s="68">
        <f t="shared" si="51"/>
        <v>0.8208319300000001</v>
      </c>
      <c r="J188" s="68">
        <f>'[1]Формат ИПР'!AY176</f>
        <v>0</v>
      </c>
      <c r="K188" s="68">
        <f>'[1]Формат ИПР'!AZ176</f>
        <v>0</v>
      </c>
      <c r="L188" s="68">
        <f>'[1]Формат ИПР'!BA176</f>
        <v>0</v>
      </c>
      <c r="M188" s="68">
        <f>'[1]Формат ИПР'!BB176</f>
        <v>0.8208319300000001</v>
      </c>
      <c r="N188" s="68">
        <f>'[1]Формат ИПР'!BC176</f>
        <v>0</v>
      </c>
      <c r="O188" s="68">
        <f>'[1]Формат ИПР'!BD176</f>
        <v>0</v>
      </c>
      <c r="P188" s="68">
        <f>'[1]Формат ИПР'!BE176</f>
        <v>0</v>
      </c>
      <c r="Q188" s="68">
        <f>'[1]Формат ИПР'!BF176</f>
        <v>0</v>
      </c>
      <c r="R188" s="69" t="s">
        <v>29</v>
      </c>
      <c r="S188" s="70">
        <f t="shared" si="54"/>
        <v>-3.3306690738754696E-16</v>
      </c>
      <c r="T188" s="71">
        <f t="shared" si="52"/>
        <v>0.8208319300000001</v>
      </c>
      <c r="U188" s="72" t="str">
        <f t="shared" si="53"/>
        <v>-</v>
      </c>
      <c r="V188" s="66" t="str">
        <f>'[1]Формат ИПР'!BJ176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88" s="1"/>
      <c r="Y188" s="73"/>
      <c r="Z188" s="78"/>
      <c r="AB188" s="74"/>
    </row>
    <row r="189" spans="1:28" ht="93.6" x14ac:dyDescent="0.3">
      <c r="A189" s="63" t="str">
        <f>'[1]Формат ИПР'!A177</f>
        <v>1.1.6</v>
      </c>
      <c r="B189" s="65" t="str">
        <f>'[1]Формат ИПР'!B177</f>
        <v>Проведение предпроектного обследования и разработка проектно-сметной документации по реконструкции ВЛ-35кВ ПС Наурская - ПС Кирова (Л-80) в рамках программы модернизации и повышения надежности электросетевого комплекса Чеченской Республики на 2020-2024 годы</v>
      </c>
      <c r="C189" s="63" t="str">
        <f>'[1]Формат ИПР'!C177</f>
        <v>K_Che348</v>
      </c>
      <c r="D189" s="68" t="str">
        <f>'[1]Формат ИПР'!LO177</f>
        <v>нд</v>
      </c>
      <c r="E189" s="68">
        <f>'[1]Формат ИПР'!AT177</f>
        <v>2.6954368899999999</v>
      </c>
      <c r="F189" s="68" t="s">
        <v>29</v>
      </c>
      <c r="G189" s="68">
        <f>'[1]Формат ИПР'!AU177</f>
        <v>0.99448311</v>
      </c>
      <c r="H189" s="70">
        <f t="shared" si="50"/>
        <v>0</v>
      </c>
      <c r="I189" s="68">
        <f t="shared" si="51"/>
        <v>0.99448311</v>
      </c>
      <c r="J189" s="68">
        <f>'[1]Формат ИПР'!AY177</f>
        <v>0</v>
      </c>
      <c r="K189" s="68">
        <f>'[1]Формат ИПР'!AZ177</f>
        <v>0</v>
      </c>
      <c r="L189" s="68">
        <f>'[1]Формат ИПР'!BA177</f>
        <v>0</v>
      </c>
      <c r="M189" s="68">
        <f>'[1]Формат ИПР'!BB177</f>
        <v>0.99448311</v>
      </c>
      <c r="N189" s="68">
        <f>'[1]Формат ИПР'!BC177</f>
        <v>0</v>
      </c>
      <c r="O189" s="68">
        <f>'[1]Формат ИПР'!BD177</f>
        <v>0</v>
      </c>
      <c r="P189" s="68">
        <f>'[1]Формат ИПР'!BE177</f>
        <v>0</v>
      </c>
      <c r="Q189" s="68">
        <f>'[1]Формат ИПР'!BF177</f>
        <v>0</v>
      </c>
      <c r="R189" s="69" t="s">
        <v>29</v>
      </c>
      <c r="S189" s="70">
        <f t="shared" si="54"/>
        <v>0</v>
      </c>
      <c r="T189" s="71">
        <f t="shared" si="52"/>
        <v>0.99448311</v>
      </c>
      <c r="U189" s="72" t="str">
        <f t="shared" si="53"/>
        <v>-</v>
      </c>
      <c r="V189" s="66" t="str">
        <f>'[1]Формат ИПР'!BJ177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89" s="1"/>
      <c r="Y189" s="73"/>
      <c r="Z189" s="78"/>
      <c r="AB189" s="74"/>
    </row>
    <row r="190" spans="1:28" ht="78" x14ac:dyDescent="0.3">
      <c r="A190" s="63" t="str">
        <f>'[1]Формат ИПР'!A178</f>
        <v>1.1.6</v>
      </c>
      <c r="B190" s="65" t="str">
        <f>'[1]Формат ИПР'!B178</f>
        <v>Проведение предпроектного обследования и разработка проектно-сметной документации по реконструкции ВЛ-35кВ ПС ИТК-2 - ПС Степная (Л-81) в рамках программы модернизации и повышения надежности электросетевого комплекса Чеченской Республики на 2020-2024 годы</v>
      </c>
      <c r="C190" s="63" t="str">
        <f>'[1]Формат ИПР'!C178</f>
        <v>K_Che349</v>
      </c>
      <c r="D190" s="68" t="str">
        <f>'[1]Формат ИПР'!LO178</f>
        <v>нд</v>
      </c>
      <c r="E190" s="68">
        <f>'[1]Формат ИПР'!AT178</f>
        <v>9.6541593399999996</v>
      </c>
      <c r="F190" s="68" t="s">
        <v>29</v>
      </c>
      <c r="G190" s="68">
        <f>'[1]Формат ИПР'!AU178</f>
        <v>5.0798906600000002</v>
      </c>
      <c r="H190" s="70">
        <f t="shared" si="50"/>
        <v>0</v>
      </c>
      <c r="I190" s="68">
        <f t="shared" si="51"/>
        <v>5.0798906600000002</v>
      </c>
      <c r="J190" s="68">
        <f>'[1]Формат ИПР'!AY178</f>
        <v>0</v>
      </c>
      <c r="K190" s="68">
        <f>'[1]Формат ИПР'!AZ178</f>
        <v>0</v>
      </c>
      <c r="L190" s="68">
        <f>'[1]Формат ИПР'!BA178</f>
        <v>0</v>
      </c>
      <c r="M190" s="68">
        <f>'[1]Формат ИПР'!BB178</f>
        <v>5.0798906600000002</v>
      </c>
      <c r="N190" s="68">
        <f>'[1]Формат ИПР'!BC178</f>
        <v>0</v>
      </c>
      <c r="O190" s="68">
        <f>'[1]Формат ИПР'!BD178</f>
        <v>0</v>
      </c>
      <c r="P190" s="68">
        <f>'[1]Формат ИПР'!BE178</f>
        <v>0</v>
      </c>
      <c r="Q190" s="68">
        <f>'[1]Формат ИПР'!BF178</f>
        <v>0</v>
      </c>
      <c r="R190" s="69" t="s">
        <v>29</v>
      </c>
      <c r="S190" s="70">
        <f t="shared" si="54"/>
        <v>0</v>
      </c>
      <c r="T190" s="71">
        <f t="shared" si="52"/>
        <v>5.0798906600000002</v>
      </c>
      <c r="U190" s="72" t="str">
        <f t="shared" si="53"/>
        <v>-</v>
      </c>
      <c r="V190" s="66" t="str">
        <f>'[1]Формат ИПР'!BJ178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90" s="1"/>
      <c r="Y190" s="73"/>
      <c r="Z190" s="78"/>
      <c r="AB190" s="74"/>
    </row>
    <row r="191" spans="1:28" ht="93.6" x14ac:dyDescent="0.3">
      <c r="A191" s="63" t="str">
        <f>'[1]Формат ИПР'!A179</f>
        <v>1.1.6</v>
      </c>
      <c r="B191" s="65" t="str">
        <f>'[1]Формат ИПР'!B179</f>
        <v>Проведение предпроектного обследования и разработка проектно-сметной документации по реконструкции ВЛ-35кВ ПС Октябрьская - ПС Предгорная (Л-3) в рамках программы модернизации и повышения надежности электросетевого комплекса Чеченской Республики на 2020-2024 годы</v>
      </c>
      <c r="C191" s="63" t="str">
        <f>'[1]Формат ИПР'!C179</f>
        <v>K_Che350</v>
      </c>
      <c r="D191" s="68" t="str">
        <f>'[1]Формат ИПР'!LO179</f>
        <v>нд</v>
      </c>
      <c r="E191" s="68">
        <f>'[1]Формат ИПР'!AT179</f>
        <v>4.0556421299999998</v>
      </c>
      <c r="F191" s="68" t="s">
        <v>29</v>
      </c>
      <c r="G191" s="68">
        <f>'[1]Формат ИПР'!AU179</f>
        <v>4.0193578699999994</v>
      </c>
      <c r="H191" s="70">
        <f t="shared" si="50"/>
        <v>0</v>
      </c>
      <c r="I191" s="68">
        <f t="shared" si="51"/>
        <v>4.0193578700000003</v>
      </c>
      <c r="J191" s="68">
        <f>'[1]Формат ИПР'!AY179</f>
        <v>0</v>
      </c>
      <c r="K191" s="68">
        <f>'[1]Формат ИПР'!AZ179</f>
        <v>0</v>
      </c>
      <c r="L191" s="68">
        <f>'[1]Формат ИПР'!BA179</f>
        <v>0</v>
      </c>
      <c r="M191" s="68">
        <f>'[1]Формат ИПР'!BB179</f>
        <v>4.0193578700000003</v>
      </c>
      <c r="N191" s="68">
        <f>'[1]Формат ИПР'!BC179</f>
        <v>0</v>
      </c>
      <c r="O191" s="68">
        <f>'[1]Формат ИПР'!BD179</f>
        <v>0</v>
      </c>
      <c r="P191" s="68">
        <f>'[1]Формат ИПР'!BE179</f>
        <v>0</v>
      </c>
      <c r="Q191" s="68">
        <f>'[1]Формат ИПР'!BF179</f>
        <v>0</v>
      </c>
      <c r="R191" s="69" t="s">
        <v>29</v>
      </c>
      <c r="S191" s="70">
        <f t="shared" si="54"/>
        <v>-8.8817841970012523E-16</v>
      </c>
      <c r="T191" s="71">
        <f t="shared" si="52"/>
        <v>4.0193578700000003</v>
      </c>
      <c r="U191" s="72" t="str">
        <f t="shared" si="53"/>
        <v>-</v>
      </c>
      <c r="V191" s="66" t="str">
        <f>'[1]Формат ИПР'!BJ179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91" s="1"/>
      <c r="Y191" s="73"/>
      <c r="Z191" s="78"/>
      <c r="AB191" s="74"/>
    </row>
    <row r="192" spans="1:28" ht="93.6" x14ac:dyDescent="0.3">
      <c r="A192" s="63" t="str">
        <f>'[1]Формат ИПР'!A180</f>
        <v>1.1.6</v>
      </c>
      <c r="B192" s="65" t="str">
        <f>'[1]Формат ИПР'!B180</f>
        <v>Проведение предпроектного обследования и разработка проектно-сметной документации по реконструкции ВЛ-35кВ ПС "Цемзавод" - ПС Шатой (Л-87) в рамках программы модернизации и повышения надежности электросетевого комплекса Чеченской Республики на 2020-2024 годы</v>
      </c>
      <c r="C192" s="63" t="str">
        <f>'[1]Формат ИПР'!C180</f>
        <v>K_Che351</v>
      </c>
      <c r="D192" s="68" t="str">
        <f>'[1]Формат ИПР'!LO180</f>
        <v>нд</v>
      </c>
      <c r="E192" s="68">
        <f>'[1]Формат ИПР'!AT180</f>
        <v>3.1833535099999999</v>
      </c>
      <c r="F192" s="68" t="s">
        <v>29</v>
      </c>
      <c r="G192" s="68">
        <f>'[1]Формат ИПР'!AU180</f>
        <v>4.6663764899999993</v>
      </c>
      <c r="H192" s="70">
        <f t="shared" si="50"/>
        <v>0</v>
      </c>
      <c r="I192" s="68">
        <f t="shared" si="51"/>
        <v>4.6663764900000002</v>
      </c>
      <c r="J192" s="68">
        <f>'[1]Формат ИПР'!AY180</f>
        <v>0</v>
      </c>
      <c r="K192" s="68">
        <f>'[1]Формат ИПР'!AZ180</f>
        <v>0</v>
      </c>
      <c r="L192" s="68">
        <f>'[1]Формат ИПР'!BA180</f>
        <v>0</v>
      </c>
      <c r="M192" s="68">
        <f>'[1]Формат ИПР'!BB180</f>
        <v>4.6663764900000002</v>
      </c>
      <c r="N192" s="68">
        <f>'[1]Формат ИПР'!BC180</f>
        <v>0</v>
      </c>
      <c r="O192" s="68">
        <f>'[1]Формат ИПР'!BD180</f>
        <v>0</v>
      </c>
      <c r="P192" s="68">
        <f>'[1]Формат ИПР'!BE180</f>
        <v>0</v>
      </c>
      <c r="Q192" s="68">
        <f>'[1]Формат ИПР'!BF180</f>
        <v>0</v>
      </c>
      <c r="R192" s="69" t="s">
        <v>29</v>
      </c>
      <c r="S192" s="70">
        <f t="shared" si="54"/>
        <v>-8.8817841970012523E-16</v>
      </c>
      <c r="T192" s="71">
        <f t="shared" si="52"/>
        <v>4.6663764900000002</v>
      </c>
      <c r="U192" s="72" t="str">
        <f t="shared" si="53"/>
        <v>-</v>
      </c>
      <c r="V192" s="66" t="str">
        <f>'[1]Формат ИПР'!BJ180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92" s="1"/>
      <c r="Y192" s="73"/>
      <c r="Z192" s="78"/>
      <c r="AB192" s="74"/>
    </row>
    <row r="193" spans="1:28" ht="93.6" x14ac:dyDescent="0.3">
      <c r="A193" s="63" t="str">
        <f>'[1]Формат ИПР'!A181</f>
        <v>1.1.6</v>
      </c>
      <c r="B193" s="65" t="str">
        <f>'[1]Формат ИПР'!B181</f>
        <v>Проведение предпроектного обследования и разработка проектно-сметной документации по строительству ВЛ 35 кВ  ПС Саясан - ПС Ведено (Л-50) с переводом на номинальное напряжение в рамках программы модернизации и повышения надежности электросетевого комплекса Чеченской Республики на 2020-2024 годы</v>
      </c>
      <c r="C193" s="63" t="str">
        <f>'[1]Формат ИПР'!C181</f>
        <v>K_Che352</v>
      </c>
      <c r="D193" s="68" t="str">
        <f>'[1]Формат ИПР'!LO181</f>
        <v>нд</v>
      </c>
      <c r="E193" s="68">
        <f>'[1]Формат ИПР'!AT181</f>
        <v>9.49554294</v>
      </c>
      <c r="F193" s="68" t="s">
        <v>29</v>
      </c>
      <c r="G193" s="68">
        <f>'[1]Формат ИПР'!AU181</f>
        <v>5.0127870600000008</v>
      </c>
      <c r="H193" s="70">
        <f t="shared" si="50"/>
        <v>0</v>
      </c>
      <c r="I193" s="68">
        <f t="shared" si="51"/>
        <v>5.01278706</v>
      </c>
      <c r="J193" s="68">
        <f>'[1]Формат ИПР'!AY181</f>
        <v>0</v>
      </c>
      <c r="K193" s="68">
        <f>'[1]Формат ИПР'!AZ181</f>
        <v>0</v>
      </c>
      <c r="L193" s="68">
        <f>'[1]Формат ИПР'!BA181</f>
        <v>0</v>
      </c>
      <c r="M193" s="68">
        <f>'[1]Формат ИПР'!BB181</f>
        <v>5.01278706</v>
      </c>
      <c r="N193" s="68">
        <f>'[1]Формат ИПР'!BC181</f>
        <v>0</v>
      </c>
      <c r="O193" s="68">
        <f>'[1]Формат ИПР'!BD181</f>
        <v>0</v>
      </c>
      <c r="P193" s="68">
        <f>'[1]Формат ИПР'!BE181</f>
        <v>0</v>
      </c>
      <c r="Q193" s="68">
        <f>'[1]Формат ИПР'!BF181</f>
        <v>0</v>
      </c>
      <c r="R193" s="69" t="s">
        <v>29</v>
      </c>
      <c r="S193" s="70">
        <f t="shared" si="54"/>
        <v>8.8817841970012523E-16</v>
      </c>
      <c r="T193" s="71">
        <f t="shared" si="52"/>
        <v>5.01278706</v>
      </c>
      <c r="U193" s="72" t="str">
        <f t="shared" si="53"/>
        <v>-</v>
      </c>
      <c r="V193" s="66" t="str">
        <f>'[1]Формат ИПР'!BJ181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93" s="1"/>
      <c r="Y193" s="73"/>
      <c r="Z193" s="78"/>
      <c r="AB193" s="74"/>
    </row>
    <row r="194" spans="1:28" ht="78" x14ac:dyDescent="0.3">
      <c r="A194" s="63" t="str">
        <f>'[1]Формат ИПР'!A182</f>
        <v>1.1.6</v>
      </c>
      <c r="B194" s="65" t="str">
        <f>'[1]Формат ИПР'!B182</f>
        <v>Проведение предпроектного обследования и разработка проектно-сметной документации по реконструкции распредсетей ВЛ и ТП 10-6/0,4кВ в рамках программы модернизации и повышения надежности электросетевого комплекса Чеченской Республики на 2020-2024 годы</v>
      </c>
      <c r="C194" s="63" t="str">
        <f>'[1]Формат ИПР'!C182</f>
        <v>K_Che353</v>
      </c>
      <c r="D194" s="68" t="str">
        <f>'[1]Формат ИПР'!LO182</f>
        <v>нд</v>
      </c>
      <c r="E194" s="68">
        <f>'[1]Формат ИПР'!AT182</f>
        <v>776.53380999000001</v>
      </c>
      <c r="F194" s="68" t="s">
        <v>29</v>
      </c>
      <c r="G194" s="68">
        <f>'[1]Формат ИПР'!AU182</f>
        <v>1.0000007932831068E-8</v>
      </c>
      <c r="H194" s="70">
        <f t="shared" ref="H194:H220" si="55">IF(J194="нд","нд",(J194+L194+N194+P194))</f>
        <v>0</v>
      </c>
      <c r="I194" s="68">
        <f t="shared" ref="I194:I220" si="56">K194+M194+O194+Q194</f>
        <v>0</v>
      </c>
      <c r="J194" s="68">
        <f>'[1]Формат ИПР'!AY182</f>
        <v>0</v>
      </c>
      <c r="K194" s="68">
        <f>'[1]Формат ИПР'!AZ182</f>
        <v>0</v>
      </c>
      <c r="L194" s="68">
        <f>'[1]Формат ИПР'!BA182</f>
        <v>0</v>
      </c>
      <c r="M194" s="68">
        <f>'[1]Формат ИПР'!BB182</f>
        <v>0</v>
      </c>
      <c r="N194" s="68">
        <f>'[1]Формат ИПР'!BC182</f>
        <v>0</v>
      </c>
      <c r="O194" s="68">
        <f>'[1]Формат ИПР'!BD182</f>
        <v>0</v>
      </c>
      <c r="P194" s="68">
        <f>'[1]Формат ИПР'!BE182</f>
        <v>0</v>
      </c>
      <c r="Q194" s="68">
        <f>'[1]Формат ИПР'!BF182</f>
        <v>0</v>
      </c>
      <c r="R194" s="69" t="s">
        <v>29</v>
      </c>
      <c r="S194" s="70">
        <f t="shared" si="54"/>
        <v>1.0000007932831068E-8</v>
      </c>
      <c r="T194" s="71">
        <f t="shared" si="52"/>
        <v>0</v>
      </c>
      <c r="U194" s="72" t="str">
        <f t="shared" si="53"/>
        <v>-</v>
      </c>
      <c r="V194" s="66" t="str">
        <f>'[1]Формат ИПР'!BJ182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94" s="1"/>
      <c r="Y194" s="73"/>
      <c r="Z194" s="78"/>
      <c r="AB194" s="74"/>
    </row>
    <row r="195" spans="1:28" ht="78" x14ac:dyDescent="0.3">
      <c r="A195" s="63" t="str">
        <f>'[1]Формат ИПР'!A183</f>
        <v>1.1.6</v>
      </c>
      <c r="B195" s="65" t="str">
        <f>'[1]Формат ИПР'!B183</f>
        <v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v>
      </c>
      <c r="C195" s="63" t="str">
        <f>'[1]Формат ИПР'!C183</f>
        <v>M_Che433</v>
      </c>
      <c r="D195" s="68" t="str">
        <f>'[1]Формат ИПР'!LO183</f>
        <v>нд</v>
      </c>
      <c r="E195" s="68">
        <f>'[1]Формат ИПР'!AT183</f>
        <v>9.3395573800000005</v>
      </c>
      <c r="F195" s="68" t="s">
        <v>29</v>
      </c>
      <c r="G195" s="68">
        <f>'[1]Формат ИПР'!AU183</f>
        <v>8.5771092930000012</v>
      </c>
      <c r="H195" s="70">
        <f t="shared" si="55"/>
        <v>0</v>
      </c>
      <c r="I195" s="68">
        <f t="shared" si="56"/>
        <v>8.5771126199999994</v>
      </c>
      <c r="J195" s="68">
        <f>'[1]Формат ИПР'!AY183</f>
        <v>0</v>
      </c>
      <c r="K195" s="68">
        <f>'[1]Формат ИПР'!AZ183</f>
        <v>0</v>
      </c>
      <c r="L195" s="68">
        <f>'[1]Формат ИПР'!BA183</f>
        <v>0</v>
      </c>
      <c r="M195" s="68">
        <f>'[1]Формат ИПР'!BB183</f>
        <v>8.5771126199999994</v>
      </c>
      <c r="N195" s="68">
        <f>'[1]Формат ИПР'!BC183</f>
        <v>0</v>
      </c>
      <c r="O195" s="68">
        <f>'[1]Формат ИПР'!BD183</f>
        <v>0</v>
      </c>
      <c r="P195" s="68">
        <f>'[1]Формат ИПР'!BE183</f>
        <v>0</v>
      </c>
      <c r="Q195" s="68">
        <f>'[1]Формат ИПР'!BF183</f>
        <v>0</v>
      </c>
      <c r="R195" s="69" t="s">
        <v>29</v>
      </c>
      <c r="S195" s="70">
        <f t="shared" si="54"/>
        <v>-3.3269999981655474E-6</v>
      </c>
      <c r="T195" s="71">
        <f t="shared" si="52"/>
        <v>8.5771126199999994</v>
      </c>
      <c r="U195" s="72" t="str">
        <f t="shared" si="53"/>
        <v>-</v>
      </c>
      <c r="V195" s="66" t="str">
        <f>'[1]Формат ИПР'!BJ183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95" s="1"/>
      <c r="Y195" s="73"/>
      <c r="Z195" s="78"/>
      <c r="AB195" s="74"/>
    </row>
    <row r="196" spans="1:28" ht="93.6" x14ac:dyDescent="0.3">
      <c r="A196" s="63" t="str">
        <f>'[1]Формат ИПР'!A184</f>
        <v>1.1.6</v>
      </c>
      <c r="B196" s="65" t="str">
        <f>'[1]Формат ИПР'!B184</f>
        <v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v>
      </c>
      <c r="C196" s="63" t="str">
        <f>'[1]Формат ИПР'!C184</f>
        <v>M_Che434</v>
      </c>
      <c r="D196" s="68" t="str">
        <f>'[1]Формат ИПР'!LO184</f>
        <v>нд</v>
      </c>
      <c r="E196" s="68">
        <f>'[1]Формат ИПР'!AT184</f>
        <v>6.6023656600000002</v>
      </c>
      <c r="F196" s="68" t="s">
        <v>29</v>
      </c>
      <c r="G196" s="68">
        <f>'[1]Формат ИПР'!AU184</f>
        <v>6.1476343399999998</v>
      </c>
      <c r="H196" s="70">
        <f t="shared" si="55"/>
        <v>0</v>
      </c>
      <c r="I196" s="68">
        <f t="shared" si="56"/>
        <v>6.1476343399999998</v>
      </c>
      <c r="J196" s="68">
        <f>'[1]Формат ИПР'!AY184</f>
        <v>0</v>
      </c>
      <c r="K196" s="68">
        <f>'[1]Формат ИПР'!AZ184</f>
        <v>0</v>
      </c>
      <c r="L196" s="68">
        <f>'[1]Формат ИПР'!BA184</f>
        <v>0</v>
      </c>
      <c r="M196" s="68">
        <f>'[1]Формат ИПР'!BB184</f>
        <v>6.1476343399999998</v>
      </c>
      <c r="N196" s="68">
        <f>'[1]Формат ИПР'!BC184</f>
        <v>0</v>
      </c>
      <c r="O196" s="68">
        <f>'[1]Формат ИПР'!BD184</f>
        <v>0</v>
      </c>
      <c r="P196" s="68">
        <f>'[1]Формат ИПР'!BE184</f>
        <v>0</v>
      </c>
      <c r="Q196" s="68">
        <f>'[1]Формат ИПР'!BF184</f>
        <v>0</v>
      </c>
      <c r="R196" s="69" t="s">
        <v>29</v>
      </c>
      <c r="S196" s="70">
        <f t="shared" si="54"/>
        <v>0</v>
      </c>
      <c r="T196" s="71">
        <f t="shared" si="52"/>
        <v>6.1476343399999998</v>
      </c>
      <c r="U196" s="72" t="str">
        <f t="shared" si="53"/>
        <v>-</v>
      </c>
      <c r="V196" s="66" t="str">
        <f>'[1]Формат ИПР'!BJ184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96" s="1"/>
      <c r="Y196" s="73"/>
      <c r="Z196" s="78"/>
      <c r="AB196" s="74"/>
    </row>
    <row r="197" spans="1:28" ht="46.8" x14ac:dyDescent="0.3">
      <c r="A197" s="63" t="str">
        <f>'[1]Формат ИПР'!A185</f>
        <v>1.1.6</v>
      </c>
      <c r="B197" s="65" t="str">
        <f>'[1]Формат ИПР'!B185</f>
        <v>Разработка проектно-сметной документации по реконструкции ПС 110 кВ Южная с демонтажом и переносом на новую площадку</v>
      </c>
      <c r="C197" s="63" t="str">
        <f>'[1]Формат ИПР'!C185</f>
        <v>M_Che437</v>
      </c>
      <c r="D197" s="68" t="str">
        <f>'[1]Формат ИПР'!LO185</f>
        <v>нд</v>
      </c>
      <c r="E197" s="68">
        <f>'[1]Формат ИПР'!AT185</f>
        <v>31.653305</v>
      </c>
      <c r="F197" s="68" t="s">
        <v>29</v>
      </c>
      <c r="G197" s="68">
        <f>'[1]Формат ИПР'!AU185</f>
        <v>0</v>
      </c>
      <c r="H197" s="70">
        <f t="shared" si="55"/>
        <v>0</v>
      </c>
      <c r="I197" s="68">
        <f t="shared" si="56"/>
        <v>0</v>
      </c>
      <c r="J197" s="68">
        <f>'[1]Формат ИПР'!AY185</f>
        <v>0</v>
      </c>
      <c r="K197" s="68">
        <f>'[1]Формат ИПР'!AZ185</f>
        <v>0</v>
      </c>
      <c r="L197" s="68">
        <f>'[1]Формат ИПР'!BA185</f>
        <v>0</v>
      </c>
      <c r="M197" s="68">
        <f>'[1]Формат ИПР'!BB185</f>
        <v>0</v>
      </c>
      <c r="N197" s="68">
        <f>'[1]Формат ИПР'!BC185</f>
        <v>0</v>
      </c>
      <c r="O197" s="68">
        <f>'[1]Формат ИПР'!BD185</f>
        <v>0</v>
      </c>
      <c r="P197" s="68">
        <f>'[1]Формат ИПР'!BE185</f>
        <v>0</v>
      </c>
      <c r="Q197" s="68">
        <f>'[1]Формат ИПР'!BF185</f>
        <v>0</v>
      </c>
      <c r="R197" s="69" t="s">
        <v>29</v>
      </c>
      <c r="S197" s="70">
        <f t="shared" si="54"/>
        <v>0</v>
      </c>
      <c r="T197" s="71">
        <f t="shared" si="52"/>
        <v>0</v>
      </c>
      <c r="U197" s="72" t="str">
        <f t="shared" si="53"/>
        <v>-</v>
      </c>
      <c r="V197" s="66" t="str">
        <f>'[1]Формат ИПР'!BJ185</f>
        <v>нд</v>
      </c>
      <c r="W197" s="1"/>
      <c r="Y197" s="73"/>
      <c r="Z197" s="78"/>
      <c r="AB197" s="74"/>
    </row>
    <row r="198" spans="1:28" ht="78" x14ac:dyDescent="0.3">
      <c r="A198" s="63" t="str">
        <f>'[1]Формат ИПР'!A186</f>
        <v>1.1.6</v>
      </c>
      <c r="B198" s="65" t="str">
        <f>'[1]Формат ИПР'!B186</f>
        <v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v>
      </c>
      <c r="C198" s="63" t="str">
        <f>'[1]Формат ИПР'!C186</f>
        <v>M_Che438</v>
      </c>
      <c r="D198" s="68" t="str">
        <f>'[1]Формат ИПР'!LO186</f>
        <v>нд</v>
      </c>
      <c r="E198" s="68">
        <f>'[1]Формат ИПР'!AT186</f>
        <v>19.368350879999998</v>
      </c>
      <c r="F198" s="68" t="s">
        <v>29</v>
      </c>
      <c r="G198" s="68">
        <f>'[1]Формат ИПР'!AU186</f>
        <v>0</v>
      </c>
      <c r="H198" s="70">
        <f t="shared" si="55"/>
        <v>0</v>
      </c>
      <c r="I198" s="68">
        <f t="shared" si="56"/>
        <v>0</v>
      </c>
      <c r="J198" s="68">
        <f>'[1]Формат ИПР'!AY186</f>
        <v>0</v>
      </c>
      <c r="K198" s="68">
        <f>'[1]Формат ИПР'!AZ186</f>
        <v>0</v>
      </c>
      <c r="L198" s="68">
        <f>'[1]Формат ИПР'!BA186</f>
        <v>0</v>
      </c>
      <c r="M198" s="68">
        <f>'[1]Формат ИПР'!BB186</f>
        <v>0</v>
      </c>
      <c r="N198" s="68">
        <f>'[1]Формат ИПР'!BC186</f>
        <v>0</v>
      </c>
      <c r="O198" s="68">
        <f>'[1]Формат ИПР'!BD186</f>
        <v>0</v>
      </c>
      <c r="P198" s="68">
        <f>'[1]Формат ИПР'!BE186</f>
        <v>0</v>
      </c>
      <c r="Q198" s="68">
        <f>'[1]Формат ИПР'!BF186</f>
        <v>0</v>
      </c>
      <c r="R198" s="69" t="s">
        <v>29</v>
      </c>
      <c r="S198" s="70">
        <f t="shared" si="54"/>
        <v>0</v>
      </c>
      <c r="T198" s="71">
        <f t="shared" si="52"/>
        <v>0</v>
      </c>
      <c r="U198" s="72" t="str">
        <f t="shared" si="53"/>
        <v>-</v>
      </c>
      <c r="V198" s="66" t="str">
        <f>'[1]Формат ИПР'!BJ186</f>
        <v>нд</v>
      </c>
      <c r="W198" s="1"/>
      <c r="Y198" s="73"/>
      <c r="Z198" s="78"/>
      <c r="AB198" s="74"/>
    </row>
    <row r="199" spans="1:28" ht="124.8" x14ac:dyDescent="0.3">
      <c r="A199" s="63" t="str">
        <f>'[1]Формат ИПР'!A187</f>
        <v>1.1.6</v>
      </c>
      <c r="B199" s="65" t="str">
        <f>'[1]Формат ИПР'!B187</f>
        <v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v>
      </c>
      <c r="C199" s="63" t="str">
        <f>'[1]Формат ИПР'!C187</f>
        <v>M_Che439</v>
      </c>
      <c r="D199" s="68" t="str">
        <f>'[1]Формат ИПР'!LO187</f>
        <v>нд</v>
      </c>
      <c r="E199" s="68">
        <f>'[1]Формат ИПР'!AT187</f>
        <v>0</v>
      </c>
      <c r="F199" s="68" t="s">
        <v>29</v>
      </c>
      <c r="G199" s="68">
        <f>'[1]Формат ИПР'!AU187</f>
        <v>19.841669999999997</v>
      </c>
      <c r="H199" s="70">
        <f t="shared" si="55"/>
        <v>0</v>
      </c>
      <c r="I199" s="68">
        <f t="shared" si="56"/>
        <v>19.841670000000001</v>
      </c>
      <c r="J199" s="68">
        <f>'[1]Формат ИПР'!AY187</f>
        <v>0</v>
      </c>
      <c r="K199" s="68">
        <f>'[1]Формат ИПР'!AZ187</f>
        <v>0</v>
      </c>
      <c r="L199" s="68">
        <f>'[1]Формат ИПР'!BA187</f>
        <v>0</v>
      </c>
      <c r="M199" s="68">
        <f>'[1]Формат ИПР'!BB187</f>
        <v>19.841670000000001</v>
      </c>
      <c r="N199" s="68">
        <f>'[1]Формат ИПР'!BC187</f>
        <v>0</v>
      </c>
      <c r="O199" s="68">
        <f>'[1]Формат ИПР'!BD187</f>
        <v>0</v>
      </c>
      <c r="P199" s="68">
        <f>'[1]Формат ИПР'!BE187</f>
        <v>0</v>
      </c>
      <c r="Q199" s="68">
        <f>'[1]Формат ИПР'!BF187</f>
        <v>0</v>
      </c>
      <c r="R199" s="69" t="s">
        <v>29</v>
      </c>
      <c r="S199" s="70">
        <f t="shared" si="54"/>
        <v>-3.5527136788005009E-15</v>
      </c>
      <c r="T199" s="71">
        <f t="shared" si="52"/>
        <v>19.841670000000001</v>
      </c>
      <c r="U199" s="72" t="str">
        <f t="shared" si="53"/>
        <v>-</v>
      </c>
      <c r="V199" s="66" t="str">
        <f>'[1]Формат ИПР'!BJ187</f>
        <v xml:space="preserve">Выполнение работ в 2023 году обусловлено невыполнением работ, запланированных в 2022 году в связи с необходимостью корректировки задания на проектирования в целях приведения в соответствие с СИПР Чеченской Республики на период 2023-2027 годы </v>
      </c>
      <c r="W199" s="1"/>
      <c r="Y199" s="73"/>
      <c r="Z199" s="78"/>
      <c r="AB199" s="74"/>
    </row>
    <row r="200" spans="1:28" ht="93.6" x14ac:dyDescent="0.3">
      <c r="A200" s="63" t="str">
        <f>'[1]Формат ИПР'!A188</f>
        <v>1.1.6</v>
      </c>
      <c r="B200" s="65" t="str">
        <f>'[1]Формат ИПР'!B188</f>
        <v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v>
      </c>
      <c r="C200" s="63" t="str">
        <f>'[1]Формат ИПР'!C188</f>
        <v>M_Che443</v>
      </c>
      <c r="D200" s="68" t="str">
        <f>'[1]Формат ИПР'!LO188</f>
        <v>нд</v>
      </c>
      <c r="E200" s="68">
        <f>'[1]Формат ИПР'!AT188</f>
        <v>0</v>
      </c>
      <c r="F200" s="68" t="s">
        <v>29</v>
      </c>
      <c r="G200" s="68">
        <f>'[1]Формат ИПР'!AU188</f>
        <v>0.60593333333333321</v>
      </c>
      <c r="H200" s="70">
        <f t="shared" si="55"/>
        <v>0.60593333333333321</v>
      </c>
      <c r="I200" s="68">
        <f t="shared" si="56"/>
        <v>0</v>
      </c>
      <c r="J200" s="68">
        <f>'[1]Формат ИПР'!AY188</f>
        <v>0</v>
      </c>
      <c r="K200" s="68">
        <f>'[1]Формат ИПР'!AZ188</f>
        <v>0</v>
      </c>
      <c r="L200" s="68">
        <f>'[1]Формат ИПР'!BA188</f>
        <v>0</v>
      </c>
      <c r="M200" s="68">
        <f>'[1]Формат ИПР'!BB188</f>
        <v>0</v>
      </c>
      <c r="N200" s="68">
        <f>'[1]Формат ИПР'!BC188</f>
        <v>0.60593333333333321</v>
      </c>
      <c r="O200" s="68">
        <f>'[1]Формат ИПР'!BD188</f>
        <v>0</v>
      </c>
      <c r="P200" s="68">
        <f>'[1]Формат ИПР'!BE188</f>
        <v>0</v>
      </c>
      <c r="Q200" s="68">
        <f>'[1]Формат ИПР'!BF188</f>
        <v>0</v>
      </c>
      <c r="R200" s="69" t="s">
        <v>29</v>
      </c>
      <c r="S200" s="70">
        <f t="shared" si="54"/>
        <v>0.60593333333333321</v>
      </c>
      <c r="T200" s="71">
        <f t="shared" si="52"/>
        <v>-0.60593333333333321</v>
      </c>
      <c r="U200" s="72">
        <f t="shared" si="53"/>
        <v>-1</v>
      </c>
      <c r="V200" s="66" t="str">
        <f>'[1]Формат ИПР'!BJ188</f>
        <v>нд</v>
      </c>
      <c r="W200" s="1"/>
      <c r="Y200" s="73"/>
      <c r="Z200" s="78"/>
      <c r="AB200" s="74"/>
    </row>
    <row r="201" spans="1:28" x14ac:dyDescent="0.3">
      <c r="A201" s="63" t="str">
        <f>'[1]Формат ИПР'!A189</f>
        <v>1.1.6</v>
      </c>
      <c r="B201" s="65" t="str">
        <f>'[1]Формат ИПР'!B189</f>
        <v>Приобретение акустического поискового прибора -2 шт.</v>
      </c>
      <c r="C201" s="63" t="str">
        <f>'[1]Формат ИПР'!C189</f>
        <v>M_Che450_22</v>
      </c>
      <c r="D201" s="68" t="str">
        <f>'[1]Формат ИПР'!LO189</f>
        <v>нд</v>
      </c>
      <c r="E201" s="68">
        <f>'[1]Формат ИПР'!AT189</f>
        <v>0.46</v>
      </c>
      <c r="F201" s="68" t="s">
        <v>29</v>
      </c>
      <c r="G201" s="68">
        <f>'[1]Формат ИПР'!AU189</f>
        <v>0</v>
      </c>
      <c r="H201" s="70" t="str">
        <f t="shared" si="55"/>
        <v>нд</v>
      </c>
      <c r="I201" s="68">
        <f t="shared" si="56"/>
        <v>0</v>
      </c>
      <c r="J201" s="68" t="str">
        <f>'[1]Формат ИПР'!AY189</f>
        <v>нд</v>
      </c>
      <c r="K201" s="68">
        <f>'[1]Формат ИПР'!AZ189</f>
        <v>0</v>
      </c>
      <c r="L201" s="68" t="str">
        <f>'[1]Формат ИПР'!BA189</f>
        <v>нд</v>
      </c>
      <c r="M201" s="68">
        <f>'[1]Формат ИПР'!BB189</f>
        <v>0</v>
      </c>
      <c r="N201" s="68" t="str">
        <f>'[1]Формат ИПР'!BC189</f>
        <v>нд</v>
      </c>
      <c r="O201" s="68">
        <f>'[1]Формат ИПР'!BD189</f>
        <v>0</v>
      </c>
      <c r="P201" s="68" t="str">
        <f>'[1]Формат ИПР'!BE189</f>
        <v>нд</v>
      </c>
      <c r="Q201" s="68">
        <f>'[1]Формат ИПР'!BF189</f>
        <v>0</v>
      </c>
      <c r="R201" s="69" t="s">
        <v>29</v>
      </c>
      <c r="S201" s="70" t="str">
        <f t="shared" si="54"/>
        <v>нд</v>
      </c>
      <c r="T201" s="71" t="str">
        <f t="shared" si="52"/>
        <v>нд</v>
      </c>
      <c r="U201" s="72" t="str">
        <f t="shared" si="53"/>
        <v>нд</v>
      </c>
      <c r="V201" s="66" t="str">
        <f>'[1]Формат ИПР'!BJ189</f>
        <v>нд</v>
      </c>
      <c r="W201" s="1"/>
      <c r="Y201" s="73"/>
      <c r="Z201" s="78"/>
      <c r="AB201" s="74"/>
    </row>
    <row r="202" spans="1:28" x14ac:dyDescent="0.3">
      <c r="A202" s="63" t="str">
        <f>'[1]Формат ИПР'!A190</f>
        <v>1.1.6</v>
      </c>
      <c r="B202" s="65" t="str">
        <f>'[1]Формат ИПР'!B190</f>
        <v>Приобретение аппарата высоковольтного - 1 шт.</v>
      </c>
      <c r="C202" s="63" t="str">
        <f>'[1]Формат ИПР'!C190</f>
        <v>M_Che451_22</v>
      </c>
      <c r="D202" s="68" t="str">
        <f>'[1]Формат ИПР'!LO190</f>
        <v>нд</v>
      </c>
      <c r="E202" s="68">
        <f>'[1]Формат ИПР'!AT190</f>
        <v>1.2128000000000001</v>
      </c>
      <c r="F202" s="68" t="s">
        <v>29</v>
      </c>
      <c r="G202" s="68">
        <f>'[1]Формат ИПР'!AU190</f>
        <v>0</v>
      </c>
      <c r="H202" s="70" t="str">
        <f t="shared" si="55"/>
        <v>нд</v>
      </c>
      <c r="I202" s="68">
        <f t="shared" si="56"/>
        <v>0</v>
      </c>
      <c r="J202" s="68" t="str">
        <f>'[1]Формат ИПР'!AY190</f>
        <v>нд</v>
      </c>
      <c r="K202" s="68">
        <f>'[1]Формат ИПР'!AZ190</f>
        <v>0</v>
      </c>
      <c r="L202" s="68" t="str">
        <f>'[1]Формат ИПР'!BA190</f>
        <v>нд</v>
      </c>
      <c r="M202" s="68">
        <f>'[1]Формат ИПР'!BB190</f>
        <v>0</v>
      </c>
      <c r="N202" s="68" t="str">
        <f>'[1]Формат ИПР'!BC190</f>
        <v>нд</v>
      </c>
      <c r="O202" s="68">
        <f>'[1]Формат ИПР'!BD190</f>
        <v>0</v>
      </c>
      <c r="P202" s="68" t="str">
        <f>'[1]Формат ИПР'!BE190</f>
        <v>нд</v>
      </c>
      <c r="Q202" s="68">
        <f>'[1]Формат ИПР'!BF190</f>
        <v>0</v>
      </c>
      <c r="R202" s="69" t="s">
        <v>29</v>
      </c>
      <c r="S202" s="70" t="str">
        <f t="shared" si="54"/>
        <v>нд</v>
      </c>
      <c r="T202" s="71" t="str">
        <f t="shared" si="52"/>
        <v>нд</v>
      </c>
      <c r="U202" s="72" t="str">
        <f t="shared" si="53"/>
        <v>нд</v>
      </c>
      <c r="V202" s="66" t="str">
        <f>'[1]Формат ИПР'!BJ190</f>
        <v>нд</v>
      </c>
      <c r="W202" s="1"/>
      <c r="Y202" s="73"/>
      <c r="Z202" s="78"/>
      <c r="AB202" s="74"/>
    </row>
    <row r="203" spans="1:28" ht="31.2" x14ac:dyDescent="0.3">
      <c r="A203" s="63" t="str">
        <f>'[1]Формат ИПР'!A191</f>
        <v>1.1.6</v>
      </c>
      <c r="B203" s="65" t="str">
        <f>'[1]Формат ИПР'!B191</f>
        <v>Приобретение аппарата высоковольтного испытательного в пластиковом корпусе - 1 шт.</v>
      </c>
      <c r="C203" s="63" t="str">
        <f>'[1]Формат ИПР'!C191</f>
        <v>M_Che452_22</v>
      </c>
      <c r="D203" s="68" t="str">
        <f>'[1]Формат ИПР'!LO191</f>
        <v>нд</v>
      </c>
      <c r="E203" s="68">
        <f>'[1]Формат ИПР'!AT191</f>
        <v>0.29575000000000001</v>
      </c>
      <c r="F203" s="68" t="s">
        <v>29</v>
      </c>
      <c r="G203" s="68">
        <f>'[1]Формат ИПР'!AU191</f>
        <v>0</v>
      </c>
      <c r="H203" s="70" t="str">
        <f t="shared" si="55"/>
        <v>нд</v>
      </c>
      <c r="I203" s="68">
        <f t="shared" si="56"/>
        <v>0</v>
      </c>
      <c r="J203" s="68" t="str">
        <f>'[1]Формат ИПР'!AY191</f>
        <v>нд</v>
      </c>
      <c r="K203" s="68">
        <f>'[1]Формат ИПР'!AZ191</f>
        <v>0</v>
      </c>
      <c r="L203" s="68" t="str">
        <f>'[1]Формат ИПР'!BA191</f>
        <v>нд</v>
      </c>
      <c r="M203" s="68">
        <f>'[1]Формат ИПР'!BB191</f>
        <v>0</v>
      </c>
      <c r="N203" s="68" t="str">
        <f>'[1]Формат ИПР'!BC191</f>
        <v>нд</v>
      </c>
      <c r="O203" s="68">
        <f>'[1]Формат ИПР'!BD191</f>
        <v>0</v>
      </c>
      <c r="P203" s="68" t="str">
        <f>'[1]Формат ИПР'!BE191</f>
        <v>нд</v>
      </c>
      <c r="Q203" s="68">
        <f>'[1]Формат ИПР'!BF191</f>
        <v>0</v>
      </c>
      <c r="R203" s="69" t="s">
        <v>29</v>
      </c>
      <c r="S203" s="70" t="str">
        <f t="shared" si="54"/>
        <v>нд</v>
      </c>
      <c r="T203" s="71" t="str">
        <f t="shared" si="52"/>
        <v>нд</v>
      </c>
      <c r="U203" s="72" t="str">
        <f t="shared" si="53"/>
        <v>нд</v>
      </c>
      <c r="V203" s="66" t="str">
        <f>'[1]Формат ИПР'!BJ191</f>
        <v>нд</v>
      </c>
      <c r="W203" s="1"/>
      <c r="Y203" s="73"/>
      <c r="Z203" s="78"/>
      <c r="AB203" s="74"/>
    </row>
    <row r="204" spans="1:28" x14ac:dyDescent="0.3">
      <c r="A204" s="63" t="str">
        <f>'[1]Формат ИПР'!A192</f>
        <v>1.1.6</v>
      </c>
      <c r="B204" s="65" t="str">
        <f>'[1]Формат ИПР'!B192</f>
        <v>Приобретение аппарата прожига кабеля - 2 шт.</v>
      </c>
      <c r="C204" s="63" t="str">
        <f>'[1]Формат ИПР'!C192</f>
        <v>M_Che453_22</v>
      </c>
      <c r="D204" s="68" t="str">
        <f>'[1]Формат ИПР'!LO192</f>
        <v>нд</v>
      </c>
      <c r="E204" s="68">
        <f>'[1]Формат ИПР'!AT192</f>
        <v>1.2158</v>
      </c>
      <c r="F204" s="68" t="s">
        <v>29</v>
      </c>
      <c r="G204" s="68">
        <f>'[1]Формат ИПР'!AU192</f>
        <v>0</v>
      </c>
      <c r="H204" s="70" t="str">
        <f t="shared" si="55"/>
        <v>нд</v>
      </c>
      <c r="I204" s="68">
        <f t="shared" si="56"/>
        <v>0</v>
      </c>
      <c r="J204" s="68" t="str">
        <f>'[1]Формат ИПР'!AY192</f>
        <v>нд</v>
      </c>
      <c r="K204" s="68">
        <f>'[1]Формат ИПР'!AZ192</f>
        <v>0</v>
      </c>
      <c r="L204" s="68" t="str">
        <f>'[1]Формат ИПР'!BA192</f>
        <v>нд</v>
      </c>
      <c r="M204" s="68">
        <f>'[1]Формат ИПР'!BB192</f>
        <v>0</v>
      </c>
      <c r="N204" s="68" t="str">
        <f>'[1]Формат ИПР'!BC192</f>
        <v>нд</v>
      </c>
      <c r="O204" s="68">
        <f>'[1]Формат ИПР'!BD192</f>
        <v>0</v>
      </c>
      <c r="P204" s="68" t="str">
        <f>'[1]Формат ИПР'!BE192</f>
        <v>нд</v>
      </c>
      <c r="Q204" s="68">
        <f>'[1]Формат ИПР'!BF192</f>
        <v>0</v>
      </c>
      <c r="R204" s="69" t="s">
        <v>29</v>
      </c>
      <c r="S204" s="70" t="str">
        <f t="shared" si="54"/>
        <v>нд</v>
      </c>
      <c r="T204" s="71" t="str">
        <f t="shared" si="52"/>
        <v>нд</v>
      </c>
      <c r="U204" s="72" t="str">
        <f t="shared" si="53"/>
        <v>нд</v>
      </c>
      <c r="V204" s="66" t="str">
        <f>'[1]Формат ИПР'!BJ192</f>
        <v>нд</v>
      </c>
      <c r="W204" s="1"/>
      <c r="Y204" s="73"/>
      <c r="Z204" s="78"/>
      <c r="AB204" s="74"/>
    </row>
    <row r="205" spans="1:28" x14ac:dyDescent="0.3">
      <c r="A205" s="63" t="str">
        <f>'[1]Формат ИПР'!A193</f>
        <v>1.1.6</v>
      </c>
      <c r="B205" s="65" t="str">
        <f>'[1]Формат ИПР'!B193</f>
        <v>Приобретение вольтамперфазометра ВФМ-3 - 8 шт.</v>
      </c>
      <c r="C205" s="63" t="str">
        <f>'[1]Формат ИПР'!C193</f>
        <v>M_Che454_22</v>
      </c>
      <c r="D205" s="68" t="str">
        <f>'[1]Формат ИПР'!LO193</f>
        <v>нд</v>
      </c>
      <c r="E205" s="68">
        <f>'[1]Формат ИПР'!AT193</f>
        <v>1.018964</v>
      </c>
      <c r="F205" s="68" t="s">
        <v>29</v>
      </c>
      <c r="G205" s="68">
        <f>'[1]Формат ИПР'!AU193</f>
        <v>0</v>
      </c>
      <c r="H205" s="70" t="str">
        <f t="shared" si="55"/>
        <v>нд</v>
      </c>
      <c r="I205" s="68">
        <f t="shared" si="56"/>
        <v>0</v>
      </c>
      <c r="J205" s="68" t="str">
        <f>'[1]Формат ИПР'!AY193</f>
        <v>нд</v>
      </c>
      <c r="K205" s="68">
        <f>'[1]Формат ИПР'!AZ193</f>
        <v>0</v>
      </c>
      <c r="L205" s="68" t="str">
        <f>'[1]Формат ИПР'!BA193</f>
        <v>нд</v>
      </c>
      <c r="M205" s="68">
        <f>'[1]Формат ИПР'!BB193</f>
        <v>0</v>
      </c>
      <c r="N205" s="68" t="str">
        <f>'[1]Формат ИПР'!BC193</f>
        <v>нд</v>
      </c>
      <c r="O205" s="68">
        <f>'[1]Формат ИПР'!BD193</f>
        <v>0</v>
      </c>
      <c r="P205" s="68" t="str">
        <f>'[1]Формат ИПР'!BE193</f>
        <v>нд</v>
      </c>
      <c r="Q205" s="68">
        <f>'[1]Формат ИПР'!BF193</f>
        <v>0</v>
      </c>
      <c r="R205" s="69" t="s">
        <v>29</v>
      </c>
      <c r="S205" s="70" t="str">
        <f t="shared" si="54"/>
        <v>нд</v>
      </c>
      <c r="T205" s="71" t="str">
        <f t="shared" si="52"/>
        <v>нд</v>
      </c>
      <c r="U205" s="72" t="str">
        <f t="shared" si="53"/>
        <v>нд</v>
      </c>
      <c r="V205" s="66" t="str">
        <f>'[1]Формат ИПР'!BJ193</f>
        <v>нд</v>
      </c>
      <c r="W205" s="1"/>
      <c r="Y205" s="73"/>
      <c r="Z205" s="78"/>
      <c r="AB205" s="74"/>
    </row>
    <row r="206" spans="1:28" ht="31.2" x14ac:dyDescent="0.3">
      <c r="A206" s="63" t="str">
        <f>'[1]Формат ИПР'!A194</f>
        <v>1.1.6</v>
      </c>
      <c r="B206" s="65" t="str">
        <f>'[1]Формат ИПР'!B194</f>
        <v>Приобретение прибора для измерения тока проводимости ОПН без отключения - 1 шт.</v>
      </c>
      <c r="C206" s="63" t="str">
        <f>'[1]Формат ИПР'!C194</f>
        <v>M_Che455_22</v>
      </c>
      <c r="D206" s="68" t="str">
        <f>'[1]Формат ИПР'!LO194</f>
        <v>нд</v>
      </c>
      <c r="E206" s="68">
        <f>'[1]Формат ИПР'!AT194</f>
        <v>0.12114999999999999</v>
      </c>
      <c r="F206" s="68" t="s">
        <v>29</v>
      </c>
      <c r="G206" s="68">
        <f>'[1]Формат ИПР'!AU194</f>
        <v>0</v>
      </c>
      <c r="H206" s="70" t="str">
        <f t="shared" si="55"/>
        <v>нд</v>
      </c>
      <c r="I206" s="68">
        <f t="shared" si="56"/>
        <v>0</v>
      </c>
      <c r="J206" s="68" t="str">
        <f>'[1]Формат ИПР'!AY194</f>
        <v>нд</v>
      </c>
      <c r="K206" s="68">
        <f>'[1]Формат ИПР'!AZ194</f>
        <v>0</v>
      </c>
      <c r="L206" s="68" t="str">
        <f>'[1]Формат ИПР'!BA194</f>
        <v>нд</v>
      </c>
      <c r="M206" s="68">
        <f>'[1]Формат ИПР'!BB194</f>
        <v>0</v>
      </c>
      <c r="N206" s="68" t="str">
        <f>'[1]Формат ИПР'!BC194</f>
        <v>нд</v>
      </c>
      <c r="O206" s="68">
        <f>'[1]Формат ИПР'!BD194</f>
        <v>0</v>
      </c>
      <c r="P206" s="68" t="str">
        <f>'[1]Формат ИПР'!BE194</f>
        <v>нд</v>
      </c>
      <c r="Q206" s="68">
        <f>'[1]Формат ИПР'!BF194</f>
        <v>0</v>
      </c>
      <c r="R206" s="69" t="s">
        <v>29</v>
      </c>
      <c r="S206" s="70" t="str">
        <f t="shared" si="54"/>
        <v>нд</v>
      </c>
      <c r="T206" s="71" t="str">
        <f t="shared" si="52"/>
        <v>нд</v>
      </c>
      <c r="U206" s="72" t="str">
        <f t="shared" si="53"/>
        <v>нд</v>
      </c>
      <c r="V206" s="66" t="str">
        <f>'[1]Формат ИПР'!BJ194</f>
        <v>нд</v>
      </c>
      <c r="W206" s="1"/>
      <c r="Y206" s="73"/>
      <c r="Z206" s="78"/>
      <c r="AB206" s="74"/>
    </row>
    <row r="207" spans="1:28" ht="31.2" x14ac:dyDescent="0.3">
      <c r="A207" s="63" t="str">
        <f>'[1]Формат ИПР'!A195</f>
        <v>1.1.6</v>
      </c>
      <c r="B207" s="65" t="str">
        <f>'[1]Формат ИПР'!B195</f>
        <v>Приобретение прибора энергетика многофункционального Энергомера CE602M-400K - 2 шт.</v>
      </c>
      <c r="C207" s="63" t="str">
        <f>'[1]Формат ИПР'!C195</f>
        <v>M_Che456_22</v>
      </c>
      <c r="D207" s="68" t="str">
        <f>'[1]Формат ИПР'!LO195</f>
        <v>нд</v>
      </c>
      <c r="E207" s="68">
        <f>'[1]Формат ИПР'!AT195</f>
        <v>0.73247768000000002</v>
      </c>
      <c r="F207" s="68" t="s">
        <v>29</v>
      </c>
      <c r="G207" s="68">
        <f>'[1]Формат ИПР'!AU195</f>
        <v>0</v>
      </c>
      <c r="H207" s="70" t="str">
        <f t="shared" si="55"/>
        <v>нд</v>
      </c>
      <c r="I207" s="68">
        <f t="shared" si="56"/>
        <v>0</v>
      </c>
      <c r="J207" s="68" t="str">
        <f>'[1]Формат ИПР'!AY195</f>
        <v>нд</v>
      </c>
      <c r="K207" s="68">
        <f>'[1]Формат ИПР'!AZ195</f>
        <v>0</v>
      </c>
      <c r="L207" s="68" t="str">
        <f>'[1]Формат ИПР'!BA195</f>
        <v>нд</v>
      </c>
      <c r="M207" s="68">
        <f>'[1]Формат ИПР'!BB195</f>
        <v>0</v>
      </c>
      <c r="N207" s="68" t="str">
        <f>'[1]Формат ИПР'!BC195</f>
        <v>нд</v>
      </c>
      <c r="O207" s="68">
        <f>'[1]Формат ИПР'!BD195</f>
        <v>0</v>
      </c>
      <c r="P207" s="68" t="str">
        <f>'[1]Формат ИПР'!BE195</f>
        <v>нд</v>
      </c>
      <c r="Q207" s="68">
        <f>'[1]Формат ИПР'!BF195</f>
        <v>0</v>
      </c>
      <c r="R207" s="69" t="s">
        <v>29</v>
      </c>
      <c r="S207" s="70" t="str">
        <f t="shared" si="54"/>
        <v>нд</v>
      </c>
      <c r="T207" s="71" t="str">
        <f t="shared" si="52"/>
        <v>нд</v>
      </c>
      <c r="U207" s="72" t="str">
        <f t="shared" si="53"/>
        <v>нд</v>
      </c>
      <c r="V207" s="66" t="str">
        <f>'[1]Формат ИПР'!BJ195</f>
        <v>нд</v>
      </c>
      <c r="W207" s="1"/>
      <c r="Y207" s="73"/>
      <c r="Z207" s="78"/>
      <c r="AB207" s="74"/>
    </row>
    <row r="208" spans="1:28" x14ac:dyDescent="0.3">
      <c r="A208" s="63" t="str">
        <f>'[1]Формат ИПР'!A196</f>
        <v>1.1.6</v>
      </c>
      <c r="B208" s="65" t="str">
        <f>'[1]Формат ИПР'!B196</f>
        <v>Приобретение рефлекометра импульсного - 2 шт.</v>
      </c>
      <c r="C208" s="63" t="str">
        <f>'[1]Формат ИПР'!C196</f>
        <v>M_Che457_22</v>
      </c>
      <c r="D208" s="68" t="str">
        <f>'[1]Формат ИПР'!LO196</f>
        <v>нд</v>
      </c>
      <c r="E208" s="68">
        <f>'[1]Формат ИПР'!AT196</f>
        <v>0.36199999999999999</v>
      </c>
      <c r="F208" s="68" t="s">
        <v>29</v>
      </c>
      <c r="G208" s="68">
        <f>'[1]Формат ИПР'!AU196</f>
        <v>0</v>
      </c>
      <c r="H208" s="70" t="str">
        <f t="shared" si="55"/>
        <v>нд</v>
      </c>
      <c r="I208" s="68">
        <f t="shared" si="56"/>
        <v>0</v>
      </c>
      <c r="J208" s="68" t="str">
        <f>'[1]Формат ИПР'!AY196</f>
        <v>нд</v>
      </c>
      <c r="K208" s="68">
        <f>'[1]Формат ИПР'!AZ196</f>
        <v>0</v>
      </c>
      <c r="L208" s="68" t="str">
        <f>'[1]Формат ИПР'!BA196</f>
        <v>нд</v>
      </c>
      <c r="M208" s="68">
        <f>'[1]Формат ИПР'!BB196</f>
        <v>0</v>
      </c>
      <c r="N208" s="68" t="str">
        <f>'[1]Формат ИПР'!BC196</f>
        <v>нд</v>
      </c>
      <c r="O208" s="68">
        <f>'[1]Формат ИПР'!BD196</f>
        <v>0</v>
      </c>
      <c r="P208" s="68" t="str">
        <f>'[1]Формат ИПР'!BE196</f>
        <v>нд</v>
      </c>
      <c r="Q208" s="68">
        <f>'[1]Формат ИПР'!BF196</f>
        <v>0</v>
      </c>
      <c r="R208" s="69" t="s">
        <v>29</v>
      </c>
      <c r="S208" s="70" t="str">
        <f t="shared" si="54"/>
        <v>нд</v>
      </c>
      <c r="T208" s="71" t="str">
        <f t="shared" si="52"/>
        <v>нд</v>
      </c>
      <c r="U208" s="72" t="str">
        <f t="shared" si="53"/>
        <v>нд</v>
      </c>
      <c r="V208" s="66" t="str">
        <f>'[1]Формат ИПР'!BJ196</f>
        <v>нд</v>
      </c>
      <c r="W208" s="1"/>
      <c r="Y208" s="73"/>
      <c r="Z208" s="78"/>
      <c r="AB208" s="74"/>
    </row>
    <row r="209" spans="1:28" ht="31.2" x14ac:dyDescent="0.3">
      <c r="A209" s="63" t="str">
        <f>'[1]Формат ИПР'!A197</f>
        <v>1.1.6</v>
      </c>
      <c r="B209" s="65" t="str">
        <f>'[1]Формат ИПР'!B197</f>
        <v>Приобретение сетевого хранилища QNAP TS 431XU-4G (Комплектующие диски-10 шт) - 1 шт.</v>
      </c>
      <c r="C209" s="63" t="str">
        <f>'[1]Формат ИПР'!C197</f>
        <v>M_Che458_22</v>
      </c>
      <c r="D209" s="68" t="str">
        <f>'[1]Формат ИПР'!LO197</f>
        <v>нд</v>
      </c>
      <c r="E209" s="68">
        <f>'[1]Формат ИПР'!AT197</f>
        <v>0.40125</v>
      </c>
      <c r="F209" s="68" t="s">
        <v>29</v>
      </c>
      <c r="G209" s="68">
        <f>'[1]Формат ИПР'!AU197</f>
        <v>0</v>
      </c>
      <c r="H209" s="70" t="str">
        <f t="shared" si="55"/>
        <v>нд</v>
      </c>
      <c r="I209" s="68">
        <f t="shared" si="56"/>
        <v>0</v>
      </c>
      <c r="J209" s="68" t="str">
        <f>'[1]Формат ИПР'!AY197</f>
        <v>нд</v>
      </c>
      <c r="K209" s="68">
        <f>'[1]Формат ИПР'!AZ197</f>
        <v>0</v>
      </c>
      <c r="L209" s="68" t="str">
        <f>'[1]Формат ИПР'!BA197</f>
        <v>нд</v>
      </c>
      <c r="M209" s="68">
        <f>'[1]Формат ИПР'!BB197</f>
        <v>0</v>
      </c>
      <c r="N209" s="68" t="str">
        <f>'[1]Формат ИПР'!BC197</f>
        <v>нд</v>
      </c>
      <c r="O209" s="68">
        <f>'[1]Формат ИПР'!BD197</f>
        <v>0</v>
      </c>
      <c r="P209" s="68" t="str">
        <f>'[1]Формат ИПР'!BE197</f>
        <v>нд</v>
      </c>
      <c r="Q209" s="68">
        <f>'[1]Формат ИПР'!BF197</f>
        <v>0</v>
      </c>
      <c r="R209" s="69" t="s">
        <v>29</v>
      </c>
      <c r="S209" s="70" t="str">
        <f t="shared" si="54"/>
        <v>нд</v>
      </c>
      <c r="T209" s="71" t="str">
        <f t="shared" si="52"/>
        <v>нд</v>
      </c>
      <c r="U209" s="72" t="str">
        <f t="shared" si="53"/>
        <v>нд</v>
      </c>
      <c r="V209" s="66" t="str">
        <f>'[1]Формат ИПР'!BJ197</f>
        <v>нд</v>
      </c>
      <c r="W209" s="1"/>
      <c r="Y209" s="73"/>
      <c r="Z209" s="78"/>
      <c r="AB209" s="74"/>
    </row>
    <row r="210" spans="1:28" x14ac:dyDescent="0.3">
      <c r="A210" s="63" t="str">
        <f>'[1]Формат ИПР'!A198</f>
        <v>1.1.6</v>
      </c>
      <c r="B210" s="65" t="str">
        <f>'[1]Формат ИПР'!B198</f>
        <v>Приобретение устройства дожига - 2 шт.</v>
      </c>
      <c r="C210" s="63" t="str">
        <f>'[1]Формат ИПР'!C198</f>
        <v>M_Che459_22</v>
      </c>
      <c r="D210" s="68" t="str">
        <f>'[1]Формат ИПР'!LO198</f>
        <v>нд</v>
      </c>
      <c r="E210" s="68">
        <f>'[1]Формат ИПР'!AT198</f>
        <v>0.52</v>
      </c>
      <c r="F210" s="68" t="s">
        <v>29</v>
      </c>
      <c r="G210" s="68">
        <f>'[1]Формат ИПР'!AU198</f>
        <v>0</v>
      </c>
      <c r="H210" s="70" t="str">
        <f t="shared" si="55"/>
        <v>нд</v>
      </c>
      <c r="I210" s="68">
        <f t="shared" si="56"/>
        <v>0</v>
      </c>
      <c r="J210" s="68" t="str">
        <f>'[1]Формат ИПР'!AY198</f>
        <v>нд</v>
      </c>
      <c r="K210" s="68">
        <f>'[1]Формат ИПР'!AZ198</f>
        <v>0</v>
      </c>
      <c r="L210" s="68" t="str">
        <f>'[1]Формат ИПР'!BA198</f>
        <v>нд</v>
      </c>
      <c r="M210" s="68">
        <f>'[1]Формат ИПР'!BB198</f>
        <v>0</v>
      </c>
      <c r="N210" s="68" t="str">
        <f>'[1]Формат ИПР'!BC198</f>
        <v>нд</v>
      </c>
      <c r="O210" s="68">
        <f>'[1]Формат ИПР'!BD198</f>
        <v>0</v>
      </c>
      <c r="P210" s="68" t="str">
        <f>'[1]Формат ИПР'!BE198</f>
        <v>нд</v>
      </c>
      <c r="Q210" s="68">
        <f>'[1]Формат ИПР'!BF198</f>
        <v>0</v>
      </c>
      <c r="R210" s="69" t="s">
        <v>29</v>
      </c>
      <c r="S210" s="70" t="str">
        <f t="shared" si="54"/>
        <v>нд</v>
      </c>
      <c r="T210" s="71" t="str">
        <f t="shared" si="52"/>
        <v>нд</v>
      </c>
      <c r="U210" s="72" t="str">
        <f t="shared" si="53"/>
        <v>нд</v>
      </c>
      <c r="V210" s="66" t="str">
        <f>'[1]Формат ИПР'!BJ198</f>
        <v>нд</v>
      </c>
      <c r="W210" s="1"/>
      <c r="Y210" s="73"/>
      <c r="Z210" s="78"/>
      <c r="AB210" s="74"/>
    </row>
    <row r="211" spans="1:28" ht="31.2" x14ac:dyDescent="0.3">
      <c r="A211" s="63" t="str">
        <f>'[1]Формат ИПР'!A199</f>
        <v>1.1.6</v>
      </c>
      <c r="B211" s="65" t="str">
        <f>'[1]Формат ИПР'!B199</f>
        <v>Приобретение оборудования в рамках Программы подготовки к ОЗП 2020/2021 гг.</v>
      </c>
      <c r="C211" s="63" t="str">
        <f>'[1]Формат ИПР'!C199</f>
        <v>L_Che442_21</v>
      </c>
      <c r="D211" s="68" t="str">
        <f>'[1]Формат ИПР'!LO199</f>
        <v>нд</v>
      </c>
      <c r="E211" s="68">
        <f>'[1]Формат ИПР'!AT199</f>
        <v>41.579166659999999</v>
      </c>
      <c r="F211" s="68" t="s">
        <v>29</v>
      </c>
      <c r="G211" s="68">
        <f>'[1]Формат ИПР'!AU199</f>
        <v>6.6666743236964976E-9</v>
      </c>
      <c r="H211" s="70" t="str">
        <f t="shared" si="55"/>
        <v>нд</v>
      </c>
      <c r="I211" s="68">
        <f t="shared" si="56"/>
        <v>0</v>
      </c>
      <c r="J211" s="68" t="str">
        <f>'[1]Формат ИПР'!AY199</f>
        <v>нд</v>
      </c>
      <c r="K211" s="68">
        <f>'[1]Формат ИПР'!AZ199</f>
        <v>0</v>
      </c>
      <c r="L211" s="68" t="str">
        <f>'[1]Формат ИПР'!BA199</f>
        <v>нд</v>
      </c>
      <c r="M211" s="68">
        <f>'[1]Формат ИПР'!BB199</f>
        <v>0</v>
      </c>
      <c r="N211" s="68" t="str">
        <f>'[1]Формат ИПР'!BC199</f>
        <v>нд</v>
      </c>
      <c r="O211" s="68">
        <f>'[1]Формат ИПР'!BD199</f>
        <v>0</v>
      </c>
      <c r="P211" s="68" t="str">
        <f>'[1]Формат ИПР'!BE199</f>
        <v>нд</v>
      </c>
      <c r="Q211" s="68">
        <f>'[1]Формат ИПР'!BF199</f>
        <v>0</v>
      </c>
      <c r="R211" s="69" t="s">
        <v>29</v>
      </c>
      <c r="S211" s="70" t="str">
        <f t="shared" si="54"/>
        <v>нд</v>
      </c>
      <c r="T211" s="71" t="str">
        <f t="shared" si="52"/>
        <v>нд</v>
      </c>
      <c r="U211" s="72" t="str">
        <f t="shared" si="53"/>
        <v>нд</v>
      </c>
      <c r="V211" s="66" t="str">
        <f>'[1]Формат ИПР'!BJ199</f>
        <v>нд</v>
      </c>
      <c r="W211" s="1"/>
      <c r="Y211" s="73"/>
      <c r="Z211" s="78"/>
      <c r="AB211" s="74"/>
    </row>
    <row r="212" spans="1:28" ht="46.8" x14ac:dyDescent="0.3">
      <c r="A212" s="63" t="str">
        <f>'[1]Формат ИПР'!A200</f>
        <v>1.1.6</v>
      </c>
      <c r="B212" s="65" t="str">
        <f>'[1]Формат ИПР'!B200</f>
        <v>Модернизация радиосети АО "Чеченэнерго" (приобретение комплектов ретранслятор, АКБ, АФУ, дуплексер - 10 компл.)</v>
      </c>
      <c r="C212" s="63" t="str">
        <f>'[1]Формат ИПР'!C200</f>
        <v>J_Che233</v>
      </c>
      <c r="D212" s="68">
        <f>'[1]Формат ИПР'!LO200</f>
        <v>0</v>
      </c>
      <c r="E212" s="68">
        <f>'[1]Формат ИПР'!AT200</f>
        <v>4.9964306799999996</v>
      </c>
      <c r="F212" s="68" t="s">
        <v>29</v>
      </c>
      <c r="G212" s="68">
        <f>'[1]Формат ИПР'!AU200</f>
        <v>3.569320000000431E-3</v>
      </c>
      <c r="H212" s="70" t="str">
        <f t="shared" si="55"/>
        <v>нд</v>
      </c>
      <c r="I212" s="68">
        <f t="shared" si="56"/>
        <v>0</v>
      </c>
      <c r="J212" s="68" t="str">
        <f>'[1]Формат ИПР'!AY200</f>
        <v>нд</v>
      </c>
      <c r="K212" s="68">
        <f>'[1]Формат ИПР'!AZ200</f>
        <v>0</v>
      </c>
      <c r="L212" s="68" t="str">
        <f>'[1]Формат ИПР'!BA200</f>
        <v>нд</v>
      </c>
      <c r="M212" s="68">
        <f>'[1]Формат ИПР'!BB200</f>
        <v>0</v>
      </c>
      <c r="N212" s="68" t="str">
        <f>'[1]Формат ИПР'!BC200</f>
        <v>нд</v>
      </c>
      <c r="O212" s="68">
        <f>'[1]Формат ИПР'!BD200</f>
        <v>0</v>
      </c>
      <c r="P212" s="68" t="str">
        <f>'[1]Формат ИПР'!BE200</f>
        <v>нд</v>
      </c>
      <c r="Q212" s="68">
        <f>'[1]Формат ИПР'!BF200</f>
        <v>0</v>
      </c>
      <c r="R212" s="69" t="s">
        <v>29</v>
      </c>
      <c r="S212" s="70" t="str">
        <f t="shared" si="54"/>
        <v>нд</v>
      </c>
      <c r="T212" s="71" t="str">
        <f t="shared" si="52"/>
        <v>нд</v>
      </c>
      <c r="U212" s="72" t="str">
        <f t="shared" si="53"/>
        <v>нд</v>
      </c>
      <c r="V212" s="66" t="str">
        <f>'[1]Формат ИПР'!BJ200</f>
        <v>нд</v>
      </c>
      <c r="W212" s="1"/>
      <c r="Y212" s="73"/>
      <c r="Z212" s="78"/>
      <c r="AB212" s="74"/>
    </row>
    <row r="213" spans="1:28" x14ac:dyDescent="0.3">
      <c r="A213" s="63" t="str">
        <f>'[1]Формат ИПР'!A201</f>
        <v>1.1.6</v>
      </c>
      <c r="B213" s="65" t="str">
        <f>'[1]Формат ИПР'!B201</f>
        <v>Приобретение системы видеонаблюдения</v>
      </c>
      <c r="C213" s="63" t="str">
        <f>'[1]Формат ИПР'!C201</f>
        <v>K_Che264</v>
      </c>
      <c r="D213" s="68">
        <f>'[1]Формат ИПР'!LO201</f>
        <v>0</v>
      </c>
      <c r="E213" s="68">
        <f>'[1]Формат ИПР'!AT201</f>
        <v>10.903597660000001</v>
      </c>
      <c r="F213" s="68" t="s">
        <v>29</v>
      </c>
      <c r="G213" s="68">
        <f>'[1]Формат ИПР'!AU201</f>
        <v>0</v>
      </c>
      <c r="H213" s="70" t="str">
        <f t="shared" si="55"/>
        <v>нд</v>
      </c>
      <c r="I213" s="68">
        <f t="shared" si="56"/>
        <v>0</v>
      </c>
      <c r="J213" s="68" t="str">
        <f>'[1]Формат ИПР'!AY201</f>
        <v>нд</v>
      </c>
      <c r="K213" s="68">
        <f>'[1]Формат ИПР'!AZ201</f>
        <v>0</v>
      </c>
      <c r="L213" s="68" t="str">
        <f>'[1]Формат ИПР'!BA201</f>
        <v>нд</v>
      </c>
      <c r="M213" s="68">
        <f>'[1]Формат ИПР'!BB201</f>
        <v>0</v>
      </c>
      <c r="N213" s="68" t="str">
        <f>'[1]Формат ИПР'!BC201</f>
        <v>нд</v>
      </c>
      <c r="O213" s="68">
        <f>'[1]Формат ИПР'!BD201</f>
        <v>0</v>
      </c>
      <c r="P213" s="68" t="str">
        <f>'[1]Формат ИПР'!BE201</f>
        <v>нд</v>
      </c>
      <c r="Q213" s="68">
        <f>'[1]Формат ИПР'!BF201</f>
        <v>0</v>
      </c>
      <c r="R213" s="69" t="s">
        <v>29</v>
      </c>
      <c r="S213" s="70" t="str">
        <f t="shared" si="54"/>
        <v>нд</v>
      </c>
      <c r="T213" s="71" t="str">
        <f t="shared" si="52"/>
        <v>нд</v>
      </c>
      <c r="U213" s="72" t="str">
        <f t="shared" si="53"/>
        <v>нд</v>
      </c>
      <c r="V213" s="66" t="str">
        <f>'[1]Формат ИПР'!BJ201</f>
        <v>нд</v>
      </c>
      <c r="W213" s="1"/>
      <c r="Y213" s="73"/>
      <c r="Z213" s="78"/>
      <c r="AB213" s="74"/>
    </row>
    <row r="214" spans="1:28" x14ac:dyDescent="0.3">
      <c r="A214" s="63" t="str">
        <f>'[1]Формат ИПР'!A202</f>
        <v>1.1.6</v>
      </c>
      <c r="B214" s="65" t="str">
        <f>'[1]Формат ИПР'!B202</f>
        <v>Приобретение МФУ Кyocera Ecosyes -1 шт.</v>
      </c>
      <c r="C214" s="63" t="str">
        <f>'[1]Формат ИПР'!C202</f>
        <v>N_Che464_23</v>
      </c>
      <c r="D214" s="68">
        <f>'[1]Формат ИПР'!LO202</f>
        <v>0</v>
      </c>
      <c r="E214" s="68">
        <f>'[1]Формат ИПР'!AT202</f>
        <v>0</v>
      </c>
      <c r="F214" s="68" t="s">
        <v>29</v>
      </c>
      <c r="G214" s="68">
        <f>'[1]Формат ИПР'!AU202</f>
        <v>0.13091417</v>
      </c>
      <c r="H214" s="70" t="str">
        <f t="shared" si="55"/>
        <v>нд</v>
      </c>
      <c r="I214" s="68">
        <f t="shared" si="56"/>
        <v>0.13091417</v>
      </c>
      <c r="J214" s="68" t="str">
        <f>'[1]Формат ИПР'!AY202</f>
        <v>нд</v>
      </c>
      <c r="K214" s="68">
        <f>'[1]Формат ИПР'!AZ202</f>
        <v>0</v>
      </c>
      <c r="L214" s="68" t="str">
        <f>'[1]Формат ИПР'!BA202</f>
        <v>нд</v>
      </c>
      <c r="M214" s="68">
        <f>'[1]Формат ИПР'!BB202</f>
        <v>0</v>
      </c>
      <c r="N214" s="68" t="str">
        <f>'[1]Формат ИПР'!BC202</f>
        <v>нд</v>
      </c>
      <c r="O214" s="68">
        <f>'[1]Формат ИПР'!BD202</f>
        <v>0.13091417</v>
      </c>
      <c r="P214" s="68" t="str">
        <f>'[1]Формат ИПР'!BE202</f>
        <v>нд</v>
      </c>
      <c r="Q214" s="68">
        <f>'[1]Формат ИПР'!BF202</f>
        <v>0</v>
      </c>
      <c r="R214" s="69" t="s">
        <v>29</v>
      </c>
      <c r="S214" s="70" t="str">
        <f t="shared" si="54"/>
        <v>нд</v>
      </c>
      <c r="T214" s="71" t="str">
        <f t="shared" si="52"/>
        <v>нд</v>
      </c>
      <c r="U214" s="72" t="str">
        <f t="shared" si="53"/>
        <v>нд</v>
      </c>
      <c r="V214" s="66" t="str">
        <f>'[1]Формат ИПР'!BJ202</f>
        <v>Приобретение оборудования в связи с производственной необходимостью</v>
      </c>
      <c r="W214" s="1"/>
      <c r="Y214" s="73"/>
      <c r="Z214" s="78"/>
      <c r="AB214" s="74"/>
    </row>
    <row r="215" spans="1:28" x14ac:dyDescent="0.3">
      <c r="A215" s="63" t="str">
        <f>'[1]Формат ИПР'!A203</f>
        <v>1.1.6</v>
      </c>
      <c r="B215" s="65" t="str">
        <f>'[1]Формат ИПР'!B203</f>
        <v>Приобретение Ноутбук  MS1 - 4 шт.</v>
      </c>
      <c r="C215" s="63" t="str">
        <f>'[1]Формат ИПР'!C203</f>
        <v>N_Che465_23</v>
      </c>
      <c r="D215" s="68">
        <f>'[1]Формат ИПР'!LO203</f>
        <v>0</v>
      </c>
      <c r="E215" s="68">
        <f>'[1]Формат ИПР'!AT203</f>
        <v>0</v>
      </c>
      <c r="F215" s="68" t="s">
        <v>29</v>
      </c>
      <c r="G215" s="68">
        <f>'[1]Формат ИПР'!AU203</f>
        <v>0.56333332000000003</v>
      </c>
      <c r="H215" s="70" t="str">
        <f t="shared" si="55"/>
        <v>нд</v>
      </c>
      <c r="I215" s="68">
        <f t="shared" si="56"/>
        <v>0.56333332000000003</v>
      </c>
      <c r="J215" s="68" t="str">
        <f>'[1]Формат ИПР'!AY203</f>
        <v>нд</v>
      </c>
      <c r="K215" s="68">
        <f>'[1]Формат ИПР'!AZ203</f>
        <v>0</v>
      </c>
      <c r="L215" s="68" t="str">
        <f>'[1]Формат ИПР'!BA203</f>
        <v>нд</v>
      </c>
      <c r="M215" s="68">
        <f>'[1]Формат ИПР'!BB203</f>
        <v>0</v>
      </c>
      <c r="N215" s="68" t="str">
        <f>'[1]Формат ИПР'!BC203</f>
        <v>нд</v>
      </c>
      <c r="O215" s="68">
        <f>'[1]Формат ИПР'!BD203</f>
        <v>0.56333332000000003</v>
      </c>
      <c r="P215" s="68" t="str">
        <f>'[1]Формат ИПР'!BE203</f>
        <v>нд</v>
      </c>
      <c r="Q215" s="68">
        <f>'[1]Формат ИПР'!BF203</f>
        <v>0</v>
      </c>
      <c r="R215" s="69" t="s">
        <v>29</v>
      </c>
      <c r="S215" s="70" t="str">
        <f t="shared" si="54"/>
        <v>нд</v>
      </c>
      <c r="T215" s="71" t="str">
        <f t="shared" si="52"/>
        <v>нд</v>
      </c>
      <c r="U215" s="72" t="str">
        <f t="shared" si="53"/>
        <v>нд</v>
      </c>
      <c r="V215" s="66" t="str">
        <f>'[1]Формат ИПР'!BJ203</f>
        <v>Приобретение оборудования в связи с производственной необходимостью</v>
      </c>
      <c r="W215" s="1"/>
      <c r="Y215" s="73"/>
      <c r="Z215" s="78"/>
      <c r="AB215" s="74"/>
    </row>
    <row r="216" spans="1:28" x14ac:dyDescent="0.3">
      <c r="A216" s="63" t="str">
        <f>'[1]Формат ИПР'!A204</f>
        <v>1.1.6</v>
      </c>
      <c r="B216" s="65" t="str">
        <f>'[1]Формат ИПР'!B204</f>
        <v>Приобретение компьютера для специалистов - 7 шт.</v>
      </c>
      <c r="C216" s="63" t="str">
        <f>'[1]Формат ИПР'!C204</f>
        <v>N_Che466_23</v>
      </c>
      <c r="D216" s="68">
        <f>'[1]Формат ИПР'!LO204</f>
        <v>0</v>
      </c>
      <c r="E216" s="68">
        <f>'[1]Формат ИПР'!AT204</f>
        <v>0</v>
      </c>
      <c r="F216" s="68" t="s">
        <v>29</v>
      </c>
      <c r="G216" s="68">
        <f>'[1]Формат ИПР'!AU204</f>
        <v>0.90416669000000005</v>
      </c>
      <c r="H216" s="70" t="str">
        <f t="shared" si="55"/>
        <v>нд</v>
      </c>
      <c r="I216" s="68">
        <f t="shared" si="56"/>
        <v>0.90416669000000005</v>
      </c>
      <c r="J216" s="68" t="str">
        <f>'[1]Формат ИПР'!AY204</f>
        <v>нд</v>
      </c>
      <c r="K216" s="68">
        <f>'[1]Формат ИПР'!AZ204</f>
        <v>0</v>
      </c>
      <c r="L216" s="68" t="str">
        <f>'[1]Формат ИПР'!BA204</f>
        <v>нд</v>
      </c>
      <c r="M216" s="68">
        <f>'[1]Формат ИПР'!BB204</f>
        <v>0</v>
      </c>
      <c r="N216" s="68" t="str">
        <f>'[1]Формат ИПР'!BC204</f>
        <v>нд</v>
      </c>
      <c r="O216" s="68">
        <f>'[1]Формат ИПР'!BD204</f>
        <v>0.90416669000000005</v>
      </c>
      <c r="P216" s="68" t="str">
        <f>'[1]Формат ИПР'!BE204</f>
        <v>нд</v>
      </c>
      <c r="Q216" s="68">
        <f>'[1]Формат ИПР'!BF204</f>
        <v>0</v>
      </c>
      <c r="R216" s="69" t="s">
        <v>29</v>
      </c>
      <c r="S216" s="70" t="str">
        <f t="shared" si="54"/>
        <v>нд</v>
      </c>
      <c r="T216" s="71" t="str">
        <f t="shared" si="52"/>
        <v>нд</v>
      </c>
      <c r="U216" s="72" t="str">
        <f t="shared" si="53"/>
        <v>нд</v>
      </c>
      <c r="V216" s="66" t="str">
        <f>'[1]Формат ИПР'!BJ204</f>
        <v>Приобретение оборудования в связи с производственной необходимостью</v>
      </c>
      <c r="W216" s="1"/>
      <c r="Y216" s="73"/>
      <c r="Z216" s="78"/>
      <c r="AB216" s="74"/>
    </row>
    <row r="217" spans="1:28" x14ac:dyDescent="0.3">
      <c r="A217" s="63" t="str">
        <f>'[1]Формат ИПР'!A205</f>
        <v>1.1.6</v>
      </c>
      <c r="B217" s="65" t="str">
        <f>'[1]Формат ИПР'!B205</f>
        <v>Приобретение компьютера DELL - 2 шт.</v>
      </c>
      <c r="C217" s="63" t="str">
        <f>'[1]Формат ИПР'!C205</f>
        <v>N_Che467_23</v>
      </c>
      <c r="D217" s="68">
        <f>'[1]Формат ИПР'!LO205</f>
        <v>0</v>
      </c>
      <c r="E217" s="68">
        <f>'[1]Формат ИПР'!AT205</f>
        <v>0</v>
      </c>
      <c r="F217" s="68" t="s">
        <v>29</v>
      </c>
      <c r="G217" s="68">
        <f>'[1]Формат ИПР'!AU205</f>
        <v>0.48236783999999999</v>
      </c>
      <c r="H217" s="70" t="str">
        <f t="shared" si="55"/>
        <v>нд</v>
      </c>
      <c r="I217" s="68">
        <f t="shared" si="56"/>
        <v>0.48236783999999999</v>
      </c>
      <c r="J217" s="68" t="str">
        <f>'[1]Формат ИПР'!AY205</f>
        <v>нд</v>
      </c>
      <c r="K217" s="68">
        <f>'[1]Формат ИПР'!AZ205</f>
        <v>0</v>
      </c>
      <c r="L217" s="68" t="str">
        <f>'[1]Формат ИПР'!BA205</f>
        <v>нд</v>
      </c>
      <c r="M217" s="68">
        <f>'[1]Формат ИПР'!BB205</f>
        <v>0</v>
      </c>
      <c r="N217" s="68" t="str">
        <f>'[1]Формат ИПР'!BC205</f>
        <v>нд</v>
      </c>
      <c r="O217" s="68">
        <f>'[1]Формат ИПР'!BD205</f>
        <v>0.48236783999999999</v>
      </c>
      <c r="P217" s="68" t="str">
        <f>'[1]Формат ИПР'!BE205</f>
        <v>нд</v>
      </c>
      <c r="Q217" s="68">
        <f>'[1]Формат ИПР'!BF205</f>
        <v>0</v>
      </c>
      <c r="R217" s="69" t="s">
        <v>29</v>
      </c>
      <c r="S217" s="70" t="str">
        <f t="shared" si="54"/>
        <v>нд</v>
      </c>
      <c r="T217" s="71" t="str">
        <f t="shared" ref="T217:T280" si="57">IF(H217="нд","нд",(K217+M217+O217)-(J217+L217+N217))</f>
        <v>нд</v>
      </c>
      <c r="U217" s="72" t="str">
        <f t="shared" ref="U217:U280" si="58">IF(H217="нд","нд",IF((J217+L217+N217)&gt;0,T217/(J217+L217+N217),"-"))</f>
        <v>нд</v>
      </c>
      <c r="V217" s="66" t="str">
        <f>'[1]Формат ИПР'!BJ205</f>
        <v>Приобретение оборудования в связи с производственной необходимостью</v>
      </c>
      <c r="W217" s="1"/>
      <c r="Y217" s="73"/>
      <c r="Z217" s="78"/>
      <c r="AB217" s="74"/>
    </row>
    <row r="218" spans="1:28" x14ac:dyDescent="0.3">
      <c r="A218" s="63" t="str">
        <f>'[1]Формат ИПР'!A206</f>
        <v>1.1.6</v>
      </c>
      <c r="B218" s="65" t="str">
        <f>'[1]Формат ИПР'!B206</f>
        <v>Приобретение котла отопительного  - 2 шт.</v>
      </c>
      <c r="C218" s="63" t="str">
        <f>'[1]Формат ИПР'!C206</f>
        <v>N_Che468_23</v>
      </c>
      <c r="D218" s="68">
        <f>'[1]Формат ИПР'!LO206</f>
        <v>0</v>
      </c>
      <c r="E218" s="68">
        <f>'[1]Формат ИПР'!AT206</f>
        <v>0</v>
      </c>
      <c r="F218" s="68" t="s">
        <v>29</v>
      </c>
      <c r="G218" s="68">
        <f>'[1]Формат ИПР'!AU206</f>
        <v>1.3744444600000001</v>
      </c>
      <c r="H218" s="70" t="str">
        <f t="shared" si="55"/>
        <v>нд</v>
      </c>
      <c r="I218" s="68">
        <f t="shared" si="56"/>
        <v>1.3744444600000001</v>
      </c>
      <c r="J218" s="68" t="str">
        <f>'[1]Формат ИПР'!AY206</f>
        <v>нд</v>
      </c>
      <c r="K218" s="68">
        <f>'[1]Формат ИПР'!AZ206</f>
        <v>0</v>
      </c>
      <c r="L218" s="68" t="str">
        <f>'[1]Формат ИПР'!BA206</f>
        <v>нд</v>
      </c>
      <c r="M218" s="68">
        <f>'[1]Формат ИПР'!BB206</f>
        <v>0</v>
      </c>
      <c r="N218" s="68" t="str">
        <f>'[1]Формат ИПР'!BC206</f>
        <v>нд</v>
      </c>
      <c r="O218" s="68">
        <f>'[1]Формат ИПР'!BD206</f>
        <v>1.3744444600000001</v>
      </c>
      <c r="P218" s="68" t="str">
        <f>'[1]Формат ИПР'!BE206</f>
        <v>нд</v>
      </c>
      <c r="Q218" s="68">
        <f>'[1]Формат ИПР'!BF206</f>
        <v>0</v>
      </c>
      <c r="R218" s="69" t="s">
        <v>29</v>
      </c>
      <c r="S218" s="70" t="str">
        <f t="shared" si="54"/>
        <v>нд</v>
      </c>
      <c r="T218" s="71" t="str">
        <f t="shared" si="57"/>
        <v>нд</v>
      </c>
      <c r="U218" s="72" t="str">
        <f t="shared" si="58"/>
        <v>нд</v>
      </c>
      <c r="V218" s="66" t="str">
        <f>'[1]Формат ИПР'!BJ206</f>
        <v>Приобретение оборудования в связи с производственной необходимостью</v>
      </c>
      <c r="W218" s="1"/>
      <c r="Y218" s="73"/>
      <c r="Z218" s="78"/>
      <c r="AB218" s="74"/>
    </row>
    <row r="219" spans="1:28" ht="31.2" x14ac:dyDescent="0.3">
      <c r="A219" s="63" t="str">
        <f>'[1]Формат ИПР'!A207</f>
        <v>1.1.6</v>
      </c>
      <c r="B219" s="65" t="str">
        <f>'[1]Формат ИПР'!B207</f>
        <v>Приобретение  устройства Сириус -3-ЛВ-05-00-АО-К404-41 - 3 шт.</v>
      </c>
      <c r="C219" s="63" t="str">
        <f>'[1]Формат ИПР'!C207</f>
        <v>N_Che469_23</v>
      </c>
      <c r="D219" s="68">
        <f>'[1]Формат ИПР'!LO207</f>
        <v>0</v>
      </c>
      <c r="E219" s="68">
        <f>'[1]Формат ИПР'!AT207</f>
        <v>0</v>
      </c>
      <c r="F219" s="68" t="s">
        <v>29</v>
      </c>
      <c r="G219" s="68">
        <f>'[1]Формат ИПР'!AU207</f>
        <v>0</v>
      </c>
      <c r="H219" s="70" t="str">
        <f t="shared" si="55"/>
        <v>нд</v>
      </c>
      <c r="I219" s="68">
        <f t="shared" si="56"/>
        <v>0</v>
      </c>
      <c r="J219" s="68" t="str">
        <f>'[1]Формат ИПР'!AY207</f>
        <v>нд</v>
      </c>
      <c r="K219" s="68">
        <f>'[1]Формат ИПР'!AZ207</f>
        <v>0</v>
      </c>
      <c r="L219" s="68" t="str">
        <f>'[1]Формат ИПР'!BA207</f>
        <v>нд</v>
      </c>
      <c r="M219" s="68">
        <f>'[1]Формат ИПР'!BB207</f>
        <v>0</v>
      </c>
      <c r="N219" s="68" t="str">
        <f>'[1]Формат ИПР'!BC207</f>
        <v>нд</v>
      </c>
      <c r="O219" s="68">
        <f>'[1]Формат ИПР'!BD207</f>
        <v>0</v>
      </c>
      <c r="P219" s="68" t="str">
        <f>'[1]Формат ИПР'!BE207</f>
        <v>нд</v>
      </c>
      <c r="Q219" s="68">
        <f>'[1]Формат ИПР'!BF207</f>
        <v>0</v>
      </c>
      <c r="R219" s="69" t="s">
        <v>29</v>
      </c>
      <c r="S219" s="70" t="str">
        <f t="shared" si="54"/>
        <v>нд</v>
      </c>
      <c r="T219" s="71" t="str">
        <f t="shared" si="57"/>
        <v>нд</v>
      </c>
      <c r="U219" s="72" t="str">
        <f t="shared" si="58"/>
        <v>нд</v>
      </c>
      <c r="V219" s="66" t="str">
        <f>'[1]Формат ИПР'!BJ207</f>
        <v>нд</v>
      </c>
      <c r="W219" s="1"/>
      <c r="Y219" s="73"/>
      <c r="Z219" s="78"/>
      <c r="AB219" s="74"/>
    </row>
    <row r="220" spans="1:28" ht="46.8" x14ac:dyDescent="0.3">
      <c r="A220" s="63" t="str">
        <f>'[1]Формат ИПР'!A208</f>
        <v>1.1.6</v>
      </c>
      <c r="B220" s="65" t="str">
        <f>'[1]Формат ИПР'!B208</f>
        <v>Приобретение оборудования, требующего монтажа для обслуживания сетей, прочее оборудование</v>
      </c>
      <c r="C220" s="63" t="str">
        <f>'[1]Формат ИПР'!C208</f>
        <v>G_Che2_16</v>
      </c>
      <c r="D220" s="68" t="str">
        <f>'[1]Формат ИПР'!LO208</f>
        <v>нд</v>
      </c>
      <c r="E220" s="68">
        <f>'[1]Формат ИПР'!AT208</f>
        <v>154.62230043000002</v>
      </c>
      <c r="F220" s="68" t="s">
        <v>29</v>
      </c>
      <c r="G220" s="68">
        <f>'[1]Формат ИПР'!AU208</f>
        <v>29.710931670000008</v>
      </c>
      <c r="H220" s="70" t="str">
        <f t="shared" si="55"/>
        <v>нд</v>
      </c>
      <c r="I220" s="68">
        <f t="shared" si="56"/>
        <v>50.942560499999999</v>
      </c>
      <c r="J220" s="68" t="str">
        <f>'[1]Формат ИПР'!AY208</f>
        <v>нд</v>
      </c>
      <c r="K220" s="68">
        <f>'[1]Формат ИПР'!AZ208</f>
        <v>0</v>
      </c>
      <c r="L220" s="68" t="str">
        <f>'[1]Формат ИПР'!BA208</f>
        <v>нд</v>
      </c>
      <c r="M220" s="68">
        <f>'[1]Формат ИПР'!BB208</f>
        <v>0.84405450000000004</v>
      </c>
      <c r="N220" s="68" t="str">
        <f>'[1]Формат ИПР'!BC208</f>
        <v>нд</v>
      </c>
      <c r="O220" s="68">
        <f>'[1]Формат ИПР'!BD208</f>
        <v>50.098506</v>
      </c>
      <c r="P220" s="68" t="str">
        <f>'[1]Формат ИПР'!BE208</f>
        <v>нд</v>
      </c>
      <c r="Q220" s="68">
        <f>'[1]Формат ИПР'!BF208</f>
        <v>0</v>
      </c>
      <c r="R220" s="69" t="s">
        <v>29</v>
      </c>
      <c r="S220" s="70" t="str">
        <f t="shared" si="54"/>
        <v>нд</v>
      </c>
      <c r="T220" s="71" t="str">
        <f t="shared" si="57"/>
        <v>нд</v>
      </c>
      <c r="U220" s="72" t="str">
        <f t="shared" si="58"/>
        <v>нд</v>
      </c>
      <c r="V220" s="66" t="str">
        <f>'[1]Формат ИПР'!BJ208</f>
        <v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v>
      </c>
      <c r="W220" s="1"/>
      <c r="Y220" s="73"/>
      <c r="Z220" s="78"/>
      <c r="AB220" s="74"/>
    </row>
    <row r="221" spans="1:28" ht="46.8" x14ac:dyDescent="0.3">
      <c r="A221" s="64" t="s">
        <v>133</v>
      </c>
      <c r="B221" s="65" t="s">
        <v>134</v>
      </c>
      <c r="C221" s="66" t="s">
        <v>28</v>
      </c>
      <c r="D221" s="68">
        <v>0</v>
      </c>
      <c r="E221" s="68">
        <v>0</v>
      </c>
      <c r="F221" s="68" t="s">
        <v>29</v>
      </c>
      <c r="G221" s="68">
        <v>0</v>
      </c>
      <c r="H221" s="68">
        <v>0</v>
      </c>
      <c r="I221" s="68">
        <v>0</v>
      </c>
      <c r="J221" s="68">
        <v>0</v>
      </c>
      <c r="K221" s="68">
        <v>0</v>
      </c>
      <c r="L221" s="68">
        <v>0</v>
      </c>
      <c r="M221" s="68">
        <v>0</v>
      </c>
      <c r="N221" s="68">
        <v>0</v>
      </c>
      <c r="O221" s="68">
        <v>0</v>
      </c>
      <c r="P221" s="68">
        <v>0</v>
      </c>
      <c r="Q221" s="68">
        <v>0</v>
      </c>
      <c r="R221" s="69" t="s">
        <v>29</v>
      </c>
      <c r="S221" s="70">
        <f t="shared" si="54"/>
        <v>0</v>
      </c>
      <c r="T221" s="71">
        <f t="shared" si="57"/>
        <v>0</v>
      </c>
      <c r="U221" s="72" t="str">
        <f t="shared" si="58"/>
        <v>-</v>
      </c>
      <c r="V221" s="63" t="s">
        <v>29</v>
      </c>
      <c r="W221" s="1"/>
      <c r="Y221" s="73"/>
      <c r="Z221" s="78"/>
      <c r="AB221" s="74"/>
    </row>
    <row r="222" spans="1:28" ht="31.2" x14ac:dyDescent="0.3">
      <c r="A222" s="64" t="s">
        <v>135</v>
      </c>
      <c r="B222" s="65" t="s">
        <v>136</v>
      </c>
      <c r="C222" s="66" t="s">
        <v>28</v>
      </c>
      <c r="D222" s="68">
        <v>0</v>
      </c>
      <c r="E222" s="68">
        <v>0</v>
      </c>
      <c r="F222" s="68" t="s">
        <v>29</v>
      </c>
      <c r="G222" s="68">
        <v>0</v>
      </c>
      <c r="H222" s="68">
        <v>0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68">
        <v>0</v>
      </c>
      <c r="P222" s="68">
        <v>0</v>
      </c>
      <c r="Q222" s="68">
        <v>0</v>
      </c>
      <c r="R222" s="69" t="s">
        <v>29</v>
      </c>
      <c r="S222" s="70">
        <f t="shared" si="54"/>
        <v>0</v>
      </c>
      <c r="T222" s="71">
        <f t="shared" si="57"/>
        <v>0</v>
      </c>
      <c r="U222" s="72" t="str">
        <f t="shared" si="58"/>
        <v>-</v>
      </c>
      <c r="V222" s="63" t="s">
        <v>29</v>
      </c>
      <c r="W222" s="1"/>
      <c r="Y222" s="73"/>
      <c r="Z222" s="78"/>
      <c r="AB222" s="74"/>
    </row>
    <row r="223" spans="1:28" ht="62.4" x14ac:dyDescent="0.3">
      <c r="A223" s="64" t="s">
        <v>137</v>
      </c>
      <c r="B223" s="65" t="s">
        <v>138</v>
      </c>
      <c r="C223" s="66" t="s">
        <v>28</v>
      </c>
      <c r="D223" s="68">
        <v>0</v>
      </c>
      <c r="E223" s="68">
        <v>0</v>
      </c>
      <c r="F223" s="68" t="s">
        <v>29</v>
      </c>
      <c r="G223" s="68">
        <v>0</v>
      </c>
      <c r="H223" s="68">
        <v>0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68">
        <v>0</v>
      </c>
      <c r="P223" s="68">
        <v>0</v>
      </c>
      <c r="Q223" s="68">
        <v>0</v>
      </c>
      <c r="R223" s="69" t="s">
        <v>29</v>
      </c>
      <c r="S223" s="70">
        <f t="shared" si="54"/>
        <v>0</v>
      </c>
      <c r="T223" s="71">
        <f t="shared" si="57"/>
        <v>0</v>
      </c>
      <c r="U223" s="72" t="str">
        <f t="shared" si="58"/>
        <v>-</v>
      </c>
      <c r="V223" s="63" t="s">
        <v>29</v>
      </c>
      <c r="W223" s="1"/>
      <c r="Y223" s="73"/>
      <c r="Z223" s="78"/>
      <c r="AB223" s="74"/>
    </row>
    <row r="224" spans="1:28" ht="31.2" x14ac:dyDescent="0.3">
      <c r="A224" s="64" t="s">
        <v>139</v>
      </c>
      <c r="B224" s="65" t="s">
        <v>140</v>
      </c>
      <c r="C224" s="66" t="s">
        <v>28</v>
      </c>
      <c r="D224" s="68">
        <v>0</v>
      </c>
      <c r="E224" s="68">
        <v>0</v>
      </c>
      <c r="F224" s="68" t="s">
        <v>29</v>
      </c>
      <c r="G224" s="68">
        <v>0</v>
      </c>
      <c r="H224" s="68">
        <v>0</v>
      </c>
      <c r="I224" s="68">
        <v>0</v>
      </c>
      <c r="J224" s="68">
        <v>0</v>
      </c>
      <c r="K224" s="68">
        <v>0</v>
      </c>
      <c r="L224" s="68">
        <v>0</v>
      </c>
      <c r="M224" s="68">
        <v>0</v>
      </c>
      <c r="N224" s="68">
        <v>0</v>
      </c>
      <c r="O224" s="68">
        <v>0</v>
      </c>
      <c r="P224" s="68">
        <v>0</v>
      </c>
      <c r="Q224" s="68">
        <v>0</v>
      </c>
      <c r="R224" s="69" t="s">
        <v>29</v>
      </c>
      <c r="S224" s="70">
        <f t="shared" si="54"/>
        <v>0</v>
      </c>
      <c r="T224" s="71">
        <f t="shared" si="57"/>
        <v>0</v>
      </c>
      <c r="U224" s="72" t="str">
        <f t="shared" si="58"/>
        <v>-</v>
      </c>
      <c r="V224" s="63" t="s">
        <v>29</v>
      </c>
      <c r="W224" s="1"/>
      <c r="Y224" s="73"/>
      <c r="Z224" s="78"/>
      <c r="AB224" s="74"/>
    </row>
    <row r="225" spans="1:28" ht="31.2" x14ac:dyDescent="0.3">
      <c r="A225" s="64" t="s">
        <v>141</v>
      </c>
      <c r="B225" s="65" t="s">
        <v>140</v>
      </c>
      <c r="C225" s="66" t="s">
        <v>28</v>
      </c>
      <c r="D225" s="68">
        <v>0</v>
      </c>
      <c r="E225" s="68">
        <v>0</v>
      </c>
      <c r="F225" s="68" t="s">
        <v>29</v>
      </c>
      <c r="G225" s="68">
        <v>0</v>
      </c>
      <c r="H225" s="68">
        <v>0</v>
      </c>
      <c r="I225" s="68">
        <v>0</v>
      </c>
      <c r="J225" s="68">
        <v>0</v>
      </c>
      <c r="K225" s="68">
        <v>0</v>
      </c>
      <c r="L225" s="68">
        <v>0</v>
      </c>
      <c r="M225" s="68">
        <v>0</v>
      </c>
      <c r="N225" s="68">
        <v>0</v>
      </c>
      <c r="O225" s="68">
        <v>0</v>
      </c>
      <c r="P225" s="68">
        <v>0</v>
      </c>
      <c r="Q225" s="68">
        <v>0</v>
      </c>
      <c r="R225" s="69" t="s">
        <v>29</v>
      </c>
      <c r="S225" s="70">
        <f t="shared" si="54"/>
        <v>0</v>
      </c>
      <c r="T225" s="71">
        <f t="shared" si="57"/>
        <v>0</v>
      </c>
      <c r="U225" s="72" t="str">
        <f t="shared" si="58"/>
        <v>-</v>
      </c>
      <c r="V225" s="63" t="s">
        <v>29</v>
      </c>
      <c r="W225" s="1"/>
      <c r="Y225" s="73"/>
      <c r="Z225" s="78"/>
      <c r="AB225" s="74"/>
    </row>
    <row r="226" spans="1:28" ht="46.8" x14ac:dyDescent="0.3">
      <c r="A226" s="64" t="s">
        <v>142</v>
      </c>
      <c r="B226" s="65" t="s">
        <v>143</v>
      </c>
      <c r="C226" s="66" t="s">
        <v>28</v>
      </c>
      <c r="D226" s="68">
        <v>0</v>
      </c>
      <c r="E226" s="68">
        <v>0</v>
      </c>
      <c r="F226" s="68" t="s">
        <v>29</v>
      </c>
      <c r="G226" s="68">
        <v>0</v>
      </c>
      <c r="H226" s="68">
        <v>0</v>
      </c>
      <c r="I226" s="68">
        <v>0</v>
      </c>
      <c r="J226" s="68">
        <v>0</v>
      </c>
      <c r="K226" s="68">
        <v>0</v>
      </c>
      <c r="L226" s="68">
        <v>0</v>
      </c>
      <c r="M226" s="68">
        <v>0</v>
      </c>
      <c r="N226" s="68">
        <v>0</v>
      </c>
      <c r="O226" s="68">
        <v>0</v>
      </c>
      <c r="P226" s="68">
        <v>0</v>
      </c>
      <c r="Q226" s="68">
        <v>0</v>
      </c>
      <c r="R226" s="69" t="s">
        <v>29</v>
      </c>
      <c r="S226" s="70">
        <f t="shared" si="54"/>
        <v>0</v>
      </c>
      <c r="T226" s="71">
        <f t="shared" si="57"/>
        <v>0</v>
      </c>
      <c r="U226" s="72" t="str">
        <f t="shared" si="58"/>
        <v>-</v>
      </c>
      <c r="V226" s="63" t="s">
        <v>29</v>
      </c>
      <c r="W226" s="1"/>
      <c r="Y226" s="73"/>
      <c r="Z226" s="78"/>
      <c r="AB226" s="74"/>
    </row>
    <row r="227" spans="1:28" ht="31.2" x14ac:dyDescent="0.3">
      <c r="A227" s="64" t="s">
        <v>144</v>
      </c>
      <c r="B227" s="65" t="s">
        <v>145</v>
      </c>
      <c r="C227" s="66" t="s">
        <v>28</v>
      </c>
      <c r="D227" s="68">
        <v>0</v>
      </c>
      <c r="E227" s="68">
        <v>0</v>
      </c>
      <c r="F227" s="68" t="s">
        <v>29</v>
      </c>
      <c r="G227" s="68">
        <v>0</v>
      </c>
      <c r="H227" s="68">
        <v>0</v>
      </c>
      <c r="I227" s="68">
        <v>0</v>
      </c>
      <c r="J227" s="68">
        <v>0</v>
      </c>
      <c r="K227" s="68">
        <v>0</v>
      </c>
      <c r="L227" s="68">
        <v>0</v>
      </c>
      <c r="M227" s="68">
        <v>0</v>
      </c>
      <c r="N227" s="68">
        <v>0</v>
      </c>
      <c r="O227" s="68">
        <v>0</v>
      </c>
      <c r="P227" s="68">
        <v>0</v>
      </c>
      <c r="Q227" s="68">
        <v>0</v>
      </c>
      <c r="R227" s="69" t="s">
        <v>29</v>
      </c>
      <c r="S227" s="70">
        <f t="shared" si="54"/>
        <v>0</v>
      </c>
      <c r="T227" s="71">
        <f t="shared" si="57"/>
        <v>0</v>
      </c>
      <c r="U227" s="72" t="str">
        <f t="shared" si="58"/>
        <v>-</v>
      </c>
      <c r="V227" s="63" t="s">
        <v>29</v>
      </c>
      <c r="W227" s="1"/>
      <c r="Y227" s="73"/>
      <c r="Z227" s="78"/>
      <c r="AB227" s="74"/>
    </row>
    <row r="228" spans="1:28" ht="31.2" x14ac:dyDescent="0.3">
      <c r="A228" s="64" t="s">
        <v>146</v>
      </c>
      <c r="B228" s="65" t="s">
        <v>140</v>
      </c>
      <c r="C228" s="66" t="s">
        <v>28</v>
      </c>
      <c r="D228" s="68">
        <v>0</v>
      </c>
      <c r="E228" s="68">
        <v>0</v>
      </c>
      <c r="F228" s="68" t="s">
        <v>29</v>
      </c>
      <c r="G228" s="68">
        <v>0</v>
      </c>
      <c r="H228" s="68">
        <v>0</v>
      </c>
      <c r="I228" s="68">
        <v>0</v>
      </c>
      <c r="J228" s="68">
        <v>0</v>
      </c>
      <c r="K228" s="68">
        <v>0</v>
      </c>
      <c r="L228" s="68">
        <v>0</v>
      </c>
      <c r="M228" s="68">
        <v>0</v>
      </c>
      <c r="N228" s="68">
        <v>0</v>
      </c>
      <c r="O228" s="68">
        <v>0</v>
      </c>
      <c r="P228" s="68">
        <v>0</v>
      </c>
      <c r="Q228" s="68">
        <v>0</v>
      </c>
      <c r="R228" s="69" t="s">
        <v>29</v>
      </c>
      <c r="S228" s="70">
        <f t="shared" ref="S228:S286" si="59">IF(H228="нд","нд",G228-I228)</f>
        <v>0</v>
      </c>
      <c r="T228" s="71">
        <f t="shared" si="57"/>
        <v>0</v>
      </c>
      <c r="U228" s="72" t="str">
        <f t="shared" si="58"/>
        <v>-</v>
      </c>
      <c r="V228" s="63" t="s">
        <v>29</v>
      </c>
      <c r="W228" s="1"/>
      <c r="Y228" s="73"/>
      <c r="Z228" s="78"/>
      <c r="AB228" s="74"/>
    </row>
    <row r="229" spans="1:28" ht="46.8" x14ac:dyDescent="0.3">
      <c r="A229" s="64" t="s">
        <v>147</v>
      </c>
      <c r="B229" s="65" t="s">
        <v>148</v>
      </c>
      <c r="C229" s="66" t="s">
        <v>28</v>
      </c>
      <c r="D229" s="68">
        <v>0</v>
      </c>
      <c r="E229" s="68">
        <v>0</v>
      </c>
      <c r="F229" s="68" t="s">
        <v>29</v>
      </c>
      <c r="G229" s="68">
        <v>0</v>
      </c>
      <c r="H229" s="68">
        <v>0</v>
      </c>
      <c r="I229" s="68">
        <v>0</v>
      </c>
      <c r="J229" s="68">
        <v>0</v>
      </c>
      <c r="K229" s="68">
        <v>0</v>
      </c>
      <c r="L229" s="68">
        <v>0</v>
      </c>
      <c r="M229" s="68">
        <v>0</v>
      </c>
      <c r="N229" s="68">
        <v>0</v>
      </c>
      <c r="O229" s="68">
        <v>0</v>
      </c>
      <c r="P229" s="68">
        <v>0</v>
      </c>
      <c r="Q229" s="68">
        <v>0</v>
      </c>
      <c r="R229" s="69" t="s">
        <v>29</v>
      </c>
      <c r="S229" s="70">
        <f t="shared" si="59"/>
        <v>0</v>
      </c>
      <c r="T229" s="71">
        <f t="shared" si="57"/>
        <v>0</v>
      </c>
      <c r="U229" s="72" t="str">
        <f t="shared" si="58"/>
        <v>-</v>
      </c>
      <c r="V229" s="63" t="s">
        <v>29</v>
      </c>
      <c r="W229" s="1"/>
      <c r="Y229" s="73"/>
      <c r="Z229" s="78"/>
      <c r="AB229" s="74"/>
    </row>
    <row r="230" spans="1:28" ht="62.4" x14ac:dyDescent="0.3">
      <c r="A230" s="64" t="s">
        <v>149</v>
      </c>
      <c r="B230" s="65" t="s">
        <v>150</v>
      </c>
      <c r="C230" s="66" t="s">
        <v>28</v>
      </c>
      <c r="D230" s="68">
        <v>0</v>
      </c>
      <c r="E230" s="68">
        <v>0</v>
      </c>
      <c r="F230" s="68" t="s">
        <v>29</v>
      </c>
      <c r="G230" s="68">
        <v>0</v>
      </c>
      <c r="H230" s="68">
        <v>0</v>
      </c>
      <c r="I230" s="68">
        <v>0</v>
      </c>
      <c r="J230" s="68">
        <v>0</v>
      </c>
      <c r="K230" s="68">
        <v>0</v>
      </c>
      <c r="L230" s="68">
        <v>0</v>
      </c>
      <c r="M230" s="68">
        <v>0</v>
      </c>
      <c r="N230" s="68">
        <v>0</v>
      </c>
      <c r="O230" s="68">
        <v>0</v>
      </c>
      <c r="P230" s="68">
        <v>0</v>
      </c>
      <c r="Q230" s="68">
        <v>0</v>
      </c>
      <c r="R230" s="69" t="s">
        <v>29</v>
      </c>
      <c r="S230" s="70">
        <f t="shared" si="59"/>
        <v>0</v>
      </c>
      <c r="T230" s="71">
        <f t="shared" si="57"/>
        <v>0</v>
      </c>
      <c r="U230" s="72" t="str">
        <f t="shared" si="58"/>
        <v>-</v>
      </c>
      <c r="V230" s="63" t="s">
        <v>29</v>
      </c>
      <c r="W230" s="1"/>
      <c r="Y230" s="73"/>
      <c r="Z230" s="78"/>
      <c r="AB230" s="74"/>
    </row>
    <row r="231" spans="1:28" ht="62.4" x14ac:dyDescent="0.3">
      <c r="A231" s="64" t="s">
        <v>151</v>
      </c>
      <c r="B231" s="65" t="s">
        <v>152</v>
      </c>
      <c r="C231" s="66" t="s">
        <v>28</v>
      </c>
      <c r="D231" s="68">
        <v>0</v>
      </c>
      <c r="E231" s="68">
        <v>0</v>
      </c>
      <c r="F231" s="68" t="s">
        <v>29</v>
      </c>
      <c r="G231" s="68">
        <v>0</v>
      </c>
      <c r="H231" s="68">
        <v>0</v>
      </c>
      <c r="I231" s="68">
        <v>0</v>
      </c>
      <c r="J231" s="68">
        <v>0</v>
      </c>
      <c r="K231" s="68">
        <v>0</v>
      </c>
      <c r="L231" s="68">
        <v>0</v>
      </c>
      <c r="M231" s="68">
        <v>0</v>
      </c>
      <c r="N231" s="68">
        <v>0</v>
      </c>
      <c r="O231" s="68">
        <v>0</v>
      </c>
      <c r="P231" s="68">
        <v>0</v>
      </c>
      <c r="Q231" s="68">
        <v>0</v>
      </c>
      <c r="R231" s="69" t="s">
        <v>29</v>
      </c>
      <c r="S231" s="70">
        <f t="shared" si="59"/>
        <v>0</v>
      </c>
      <c r="T231" s="71">
        <f t="shared" si="57"/>
        <v>0</v>
      </c>
      <c r="U231" s="72" t="str">
        <f t="shared" si="58"/>
        <v>-</v>
      </c>
      <c r="V231" s="63" t="s">
        <v>29</v>
      </c>
      <c r="W231" s="1"/>
      <c r="Y231" s="73"/>
      <c r="Z231" s="78"/>
      <c r="AB231" s="74"/>
    </row>
    <row r="232" spans="1:28" ht="62.4" x14ac:dyDescent="0.3">
      <c r="A232" s="64" t="s">
        <v>153</v>
      </c>
      <c r="B232" s="65" t="s">
        <v>154</v>
      </c>
      <c r="C232" s="66" t="s">
        <v>28</v>
      </c>
      <c r="D232" s="68">
        <v>0</v>
      </c>
      <c r="E232" s="68">
        <v>0</v>
      </c>
      <c r="F232" s="68" t="s">
        <v>29</v>
      </c>
      <c r="G232" s="68">
        <v>0</v>
      </c>
      <c r="H232" s="68">
        <v>0</v>
      </c>
      <c r="I232" s="68">
        <v>0</v>
      </c>
      <c r="J232" s="68">
        <v>0</v>
      </c>
      <c r="K232" s="68">
        <v>0</v>
      </c>
      <c r="L232" s="68">
        <v>0</v>
      </c>
      <c r="M232" s="68">
        <v>0</v>
      </c>
      <c r="N232" s="68">
        <v>0</v>
      </c>
      <c r="O232" s="68">
        <v>0</v>
      </c>
      <c r="P232" s="68">
        <v>0</v>
      </c>
      <c r="Q232" s="68">
        <v>0</v>
      </c>
      <c r="R232" s="69" t="s">
        <v>29</v>
      </c>
      <c r="S232" s="70">
        <f t="shared" si="59"/>
        <v>0</v>
      </c>
      <c r="T232" s="71">
        <f t="shared" si="57"/>
        <v>0</v>
      </c>
      <c r="U232" s="72" t="str">
        <f t="shared" si="58"/>
        <v>-</v>
      </c>
      <c r="V232" s="63" t="s">
        <v>29</v>
      </c>
      <c r="W232" s="1"/>
      <c r="Y232" s="73"/>
      <c r="Z232" s="78"/>
      <c r="AB232" s="74"/>
    </row>
    <row r="233" spans="1:28" ht="78" x14ac:dyDescent="0.3">
      <c r="A233" s="64" t="s">
        <v>155</v>
      </c>
      <c r="B233" s="65" t="s">
        <v>156</v>
      </c>
      <c r="C233" s="66" t="s">
        <v>28</v>
      </c>
      <c r="D233" s="68">
        <v>0</v>
      </c>
      <c r="E233" s="68">
        <v>0</v>
      </c>
      <c r="F233" s="68" t="s">
        <v>29</v>
      </c>
      <c r="G233" s="68">
        <v>0</v>
      </c>
      <c r="H233" s="68">
        <v>0</v>
      </c>
      <c r="I233" s="68">
        <v>0</v>
      </c>
      <c r="J233" s="68">
        <v>0</v>
      </c>
      <c r="K233" s="68">
        <v>0</v>
      </c>
      <c r="L233" s="68">
        <v>0</v>
      </c>
      <c r="M233" s="68">
        <v>0</v>
      </c>
      <c r="N233" s="68">
        <v>0</v>
      </c>
      <c r="O233" s="68">
        <v>0</v>
      </c>
      <c r="P233" s="68">
        <v>0</v>
      </c>
      <c r="Q233" s="68">
        <v>0</v>
      </c>
      <c r="R233" s="69" t="s">
        <v>29</v>
      </c>
      <c r="S233" s="70">
        <f t="shared" si="59"/>
        <v>0</v>
      </c>
      <c r="T233" s="71">
        <f t="shared" si="57"/>
        <v>0</v>
      </c>
      <c r="U233" s="72" t="str">
        <f t="shared" si="58"/>
        <v>-</v>
      </c>
      <c r="V233" s="63" t="s">
        <v>29</v>
      </c>
      <c r="W233" s="1"/>
      <c r="Y233" s="73"/>
      <c r="Z233" s="78"/>
      <c r="AB233" s="74"/>
    </row>
    <row r="234" spans="1:28" ht="78" x14ac:dyDescent="0.3">
      <c r="A234" s="64" t="s">
        <v>157</v>
      </c>
      <c r="B234" s="65" t="s">
        <v>158</v>
      </c>
      <c r="C234" s="66" t="s">
        <v>28</v>
      </c>
      <c r="D234" s="68">
        <v>0</v>
      </c>
      <c r="E234" s="68">
        <v>0</v>
      </c>
      <c r="F234" s="68" t="s">
        <v>29</v>
      </c>
      <c r="G234" s="68">
        <v>0</v>
      </c>
      <c r="H234" s="68">
        <v>0</v>
      </c>
      <c r="I234" s="68">
        <v>0</v>
      </c>
      <c r="J234" s="68">
        <v>0</v>
      </c>
      <c r="K234" s="68">
        <v>0</v>
      </c>
      <c r="L234" s="68">
        <v>0</v>
      </c>
      <c r="M234" s="68">
        <v>0</v>
      </c>
      <c r="N234" s="68">
        <v>0</v>
      </c>
      <c r="O234" s="68">
        <v>0</v>
      </c>
      <c r="P234" s="68">
        <v>0</v>
      </c>
      <c r="Q234" s="68">
        <v>0</v>
      </c>
      <c r="R234" s="69" t="s">
        <v>29</v>
      </c>
      <c r="S234" s="70">
        <f t="shared" si="59"/>
        <v>0</v>
      </c>
      <c r="T234" s="71">
        <f t="shared" si="57"/>
        <v>0</v>
      </c>
      <c r="U234" s="72" t="str">
        <f t="shared" si="58"/>
        <v>-</v>
      </c>
      <c r="V234" s="63" t="s">
        <v>29</v>
      </c>
      <c r="W234" s="1"/>
      <c r="Y234" s="73"/>
      <c r="Z234" s="78"/>
      <c r="AB234" s="74"/>
    </row>
    <row r="235" spans="1:28" ht="31.2" x14ac:dyDescent="0.3">
      <c r="A235" s="64" t="s">
        <v>159</v>
      </c>
      <c r="B235" s="65" t="s">
        <v>160</v>
      </c>
      <c r="C235" s="66" t="s">
        <v>28</v>
      </c>
      <c r="D235" s="68">
        <v>0</v>
      </c>
      <c r="E235" s="68">
        <v>0</v>
      </c>
      <c r="F235" s="68" t="s">
        <v>29</v>
      </c>
      <c r="G235" s="68">
        <v>0</v>
      </c>
      <c r="H235" s="68">
        <v>0</v>
      </c>
      <c r="I235" s="68">
        <v>0</v>
      </c>
      <c r="J235" s="68">
        <v>0</v>
      </c>
      <c r="K235" s="68">
        <v>0</v>
      </c>
      <c r="L235" s="68">
        <v>0</v>
      </c>
      <c r="M235" s="68">
        <v>0</v>
      </c>
      <c r="N235" s="68">
        <v>0</v>
      </c>
      <c r="O235" s="68">
        <v>0</v>
      </c>
      <c r="P235" s="68">
        <v>0</v>
      </c>
      <c r="Q235" s="68">
        <v>0</v>
      </c>
      <c r="R235" s="69" t="s">
        <v>29</v>
      </c>
      <c r="S235" s="70">
        <f t="shared" si="59"/>
        <v>0</v>
      </c>
      <c r="T235" s="71">
        <f t="shared" si="57"/>
        <v>0</v>
      </c>
      <c r="U235" s="72" t="str">
        <f t="shared" si="58"/>
        <v>-</v>
      </c>
      <c r="V235" s="63" t="s">
        <v>29</v>
      </c>
      <c r="W235" s="1"/>
      <c r="Y235" s="73"/>
      <c r="Z235" s="78"/>
      <c r="AB235" s="74"/>
    </row>
    <row r="236" spans="1:28" ht="46.8" x14ac:dyDescent="0.3">
      <c r="A236" s="64" t="s">
        <v>161</v>
      </c>
      <c r="B236" s="65" t="s">
        <v>162</v>
      </c>
      <c r="C236" s="66" t="s">
        <v>28</v>
      </c>
      <c r="D236" s="68">
        <v>0</v>
      </c>
      <c r="E236" s="68">
        <v>0</v>
      </c>
      <c r="F236" s="68" t="s">
        <v>29</v>
      </c>
      <c r="G236" s="68">
        <v>0</v>
      </c>
      <c r="H236" s="68">
        <v>0</v>
      </c>
      <c r="I236" s="68">
        <v>0</v>
      </c>
      <c r="J236" s="68">
        <v>0</v>
      </c>
      <c r="K236" s="68">
        <v>0</v>
      </c>
      <c r="L236" s="68">
        <v>0</v>
      </c>
      <c r="M236" s="68">
        <v>0</v>
      </c>
      <c r="N236" s="68">
        <v>0</v>
      </c>
      <c r="O236" s="68">
        <v>0</v>
      </c>
      <c r="P236" s="68">
        <v>0</v>
      </c>
      <c r="Q236" s="68">
        <v>0</v>
      </c>
      <c r="R236" s="69" t="s">
        <v>29</v>
      </c>
      <c r="S236" s="70">
        <f t="shared" si="59"/>
        <v>0</v>
      </c>
      <c r="T236" s="71">
        <f t="shared" si="57"/>
        <v>0</v>
      </c>
      <c r="U236" s="72" t="str">
        <f t="shared" si="58"/>
        <v>-</v>
      </c>
      <c r="V236" s="63" t="s">
        <v>29</v>
      </c>
      <c r="W236" s="1"/>
      <c r="Y236" s="73"/>
      <c r="Z236" s="78"/>
      <c r="AB236" s="74"/>
    </row>
    <row r="237" spans="1:28" ht="31.2" x14ac:dyDescent="0.3">
      <c r="A237" s="64" t="s">
        <v>163</v>
      </c>
      <c r="B237" s="65" t="s">
        <v>164</v>
      </c>
      <c r="C237" s="66" t="s">
        <v>28</v>
      </c>
      <c r="D237" s="68">
        <v>0</v>
      </c>
      <c r="E237" s="68">
        <v>0</v>
      </c>
      <c r="F237" s="68" t="s">
        <v>29</v>
      </c>
      <c r="G237" s="68">
        <v>0</v>
      </c>
      <c r="H237" s="68">
        <v>0</v>
      </c>
      <c r="I237" s="68">
        <v>0</v>
      </c>
      <c r="J237" s="68">
        <v>0</v>
      </c>
      <c r="K237" s="68">
        <v>0</v>
      </c>
      <c r="L237" s="68">
        <v>0</v>
      </c>
      <c r="M237" s="68">
        <v>0</v>
      </c>
      <c r="N237" s="68">
        <v>0</v>
      </c>
      <c r="O237" s="68">
        <v>0</v>
      </c>
      <c r="P237" s="68">
        <v>0</v>
      </c>
      <c r="Q237" s="68">
        <v>0</v>
      </c>
      <c r="R237" s="69" t="s">
        <v>29</v>
      </c>
      <c r="S237" s="70">
        <f t="shared" si="59"/>
        <v>0</v>
      </c>
      <c r="T237" s="71">
        <f t="shared" si="57"/>
        <v>0</v>
      </c>
      <c r="U237" s="72" t="str">
        <f t="shared" si="58"/>
        <v>-</v>
      </c>
      <c r="V237" s="63" t="s">
        <v>29</v>
      </c>
      <c r="W237" s="1"/>
      <c r="Y237" s="73"/>
      <c r="Z237" s="78"/>
      <c r="AB237" s="74"/>
    </row>
    <row r="238" spans="1:28" x14ac:dyDescent="0.3">
      <c r="A238" s="64" t="s">
        <v>165</v>
      </c>
      <c r="B238" s="65" t="s">
        <v>166</v>
      </c>
      <c r="C238" s="66" t="s">
        <v>28</v>
      </c>
      <c r="D238" s="68">
        <v>0</v>
      </c>
      <c r="E238" s="68">
        <v>0</v>
      </c>
      <c r="F238" s="68" t="s">
        <v>29</v>
      </c>
      <c r="G238" s="68">
        <v>0</v>
      </c>
      <c r="H238" s="68">
        <v>0</v>
      </c>
      <c r="I238" s="68">
        <v>0</v>
      </c>
      <c r="J238" s="68">
        <v>0</v>
      </c>
      <c r="K238" s="68">
        <v>0</v>
      </c>
      <c r="L238" s="68">
        <v>0</v>
      </c>
      <c r="M238" s="68">
        <v>0</v>
      </c>
      <c r="N238" s="68">
        <v>0</v>
      </c>
      <c r="O238" s="68">
        <v>0</v>
      </c>
      <c r="P238" s="68">
        <v>0</v>
      </c>
      <c r="Q238" s="68">
        <v>0</v>
      </c>
      <c r="R238" s="69" t="s">
        <v>29</v>
      </c>
      <c r="S238" s="70">
        <f t="shared" si="59"/>
        <v>0</v>
      </c>
      <c r="T238" s="71">
        <f t="shared" si="57"/>
        <v>0</v>
      </c>
      <c r="U238" s="72" t="str">
        <f t="shared" si="58"/>
        <v>-</v>
      </c>
      <c r="V238" s="63" t="s">
        <v>29</v>
      </c>
      <c r="W238" s="1"/>
      <c r="Y238" s="73"/>
      <c r="Z238" s="78"/>
      <c r="AB238" s="74"/>
    </row>
    <row r="239" spans="1:28" x14ac:dyDescent="0.3">
      <c r="A239" s="64" t="s">
        <v>167</v>
      </c>
      <c r="B239" s="65" t="s">
        <v>168</v>
      </c>
      <c r="C239" s="66" t="s">
        <v>28</v>
      </c>
      <c r="D239" s="68">
        <v>0</v>
      </c>
      <c r="E239" s="68">
        <v>0</v>
      </c>
      <c r="F239" s="68" t="s">
        <v>29</v>
      </c>
      <c r="G239" s="68">
        <v>0</v>
      </c>
      <c r="H239" s="68">
        <v>0</v>
      </c>
      <c r="I239" s="68">
        <v>0</v>
      </c>
      <c r="J239" s="68">
        <v>0</v>
      </c>
      <c r="K239" s="68">
        <v>0</v>
      </c>
      <c r="L239" s="68">
        <v>0</v>
      </c>
      <c r="M239" s="68">
        <v>0</v>
      </c>
      <c r="N239" s="68">
        <v>0</v>
      </c>
      <c r="O239" s="68">
        <v>0</v>
      </c>
      <c r="P239" s="68">
        <v>0</v>
      </c>
      <c r="Q239" s="68">
        <v>0</v>
      </c>
      <c r="R239" s="69" t="s">
        <v>29</v>
      </c>
      <c r="S239" s="70">
        <f t="shared" si="59"/>
        <v>0</v>
      </c>
      <c r="T239" s="71">
        <f t="shared" si="57"/>
        <v>0</v>
      </c>
      <c r="U239" s="72" t="str">
        <f t="shared" si="58"/>
        <v>-</v>
      </c>
      <c r="V239" s="63" t="s">
        <v>29</v>
      </c>
      <c r="W239" s="1"/>
      <c r="Y239" s="73"/>
      <c r="Z239" s="78"/>
      <c r="AB239" s="74"/>
    </row>
    <row r="240" spans="1:28" ht="31.2" x14ac:dyDescent="0.3">
      <c r="A240" s="64" t="s">
        <v>169</v>
      </c>
      <c r="B240" s="65" t="s">
        <v>118</v>
      </c>
      <c r="C240" s="66" t="s">
        <v>28</v>
      </c>
      <c r="D240" s="68">
        <v>0</v>
      </c>
      <c r="E240" s="68">
        <v>0</v>
      </c>
      <c r="F240" s="68" t="s">
        <v>29</v>
      </c>
      <c r="G240" s="68">
        <v>0</v>
      </c>
      <c r="H240" s="68">
        <v>0</v>
      </c>
      <c r="I240" s="68">
        <v>0</v>
      </c>
      <c r="J240" s="68">
        <v>0</v>
      </c>
      <c r="K240" s="68">
        <v>0</v>
      </c>
      <c r="L240" s="68">
        <v>0</v>
      </c>
      <c r="M240" s="68">
        <v>0</v>
      </c>
      <c r="N240" s="68">
        <v>0</v>
      </c>
      <c r="O240" s="68">
        <v>0</v>
      </c>
      <c r="P240" s="68">
        <v>0</v>
      </c>
      <c r="Q240" s="68">
        <v>0</v>
      </c>
      <c r="R240" s="69" t="s">
        <v>29</v>
      </c>
      <c r="S240" s="70">
        <f t="shared" si="59"/>
        <v>0</v>
      </c>
      <c r="T240" s="71">
        <f t="shared" si="57"/>
        <v>0</v>
      </c>
      <c r="U240" s="72" t="str">
        <f t="shared" si="58"/>
        <v>-</v>
      </c>
      <c r="V240" s="63" t="s">
        <v>29</v>
      </c>
      <c r="W240" s="1"/>
      <c r="Y240" s="73"/>
      <c r="Z240" s="78"/>
      <c r="AB240" s="74"/>
    </row>
    <row r="241" spans="1:28" ht="31.2" x14ac:dyDescent="0.3">
      <c r="A241" s="64" t="s">
        <v>170</v>
      </c>
      <c r="B241" s="65" t="s">
        <v>171</v>
      </c>
      <c r="C241" s="66" t="s">
        <v>28</v>
      </c>
      <c r="D241" s="68">
        <v>0</v>
      </c>
      <c r="E241" s="68">
        <v>0</v>
      </c>
      <c r="F241" s="68" t="s">
        <v>29</v>
      </c>
      <c r="G241" s="68">
        <v>0</v>
      </c>
      <c r="H241" s="68">
        <v>0</v>
      </c>
      <c r="I241" s="68">
        <v>0</v>
      </c>
      <c r="J241" s="68">
        <v>0</v>
      </c>
      <c r="K241" s="68">
        <v>0</v>
      </c>
      <c r="L241" s="68">
        <v>0</v>
      </c>
      <c r="M241" s="68">
        <v>0</v>
      </c>
      <c r="N241" s="68">
        <v>0</v>
      </c>
      <c r="O241" s="68">
        <v>0</v>
      </c>
      <c r="P241" s="68">
        <v>0</v>
      </c>
      <c r="Q241" s="68">
        <v>0</v>
      </c>
      <c r="R241" s="69" t="s">
        <v>29</v>
      </c>
      <c r="S241" s="70">
        <f t="shared" si="59"/>
        <v>0</v>
      </c>
      <c r="T241" s="71">
        <f t="shared" si="57"/>
        <v>0</v>
      </c>
      <c r="U241" s="72" t="str">
        <f t="shared" si="58"/>
        <v>-</v>
      </c>
      <c r="V241" s="63" t="s">
        <v>29</v>
      </c>
      <c r="W241" s="1"/>
      <c r="Y241" s="73"/>
      <c r="Z241" s="78"/>
      <c r="AB241" s="74"/>
    </row>
    <row r="242" spans="1:28" ht="31.2" x14ac:dyDescent="0.3">
      <c r="A242" s="64" t="s">
        <v>172</v>
      </c>
      <c r="B242" s="65" t="s">
        <v>173</v>
      </c>
      <c r="C242" s="66" t="s">
        <v>28</v>
      </c>
      <c r="D242" s="68">
        <v>0</v>
      </c>
      <c r="E242" s="68">
        <v>0</v>
      </c>
      <c r="F242" s="68" t="s">
        <v>29</v>
      </c>
      <c r="G242" s="68">
        <v>0</v>
      </c>
      <c r="H242" s="68">
        <v>0</v>
      </c>
      <c r="I242" s="68">
        <v>0</v>
      </c>
      <c r="J242" s="68">
        <v>0</v>
      </c>
      <c r="K242" s="68">
        <v>0</v>
      </c>
      <c r="L242" s="68">
        <v>0</v>
      </c>
      <c r="M242" s="68">
        <v>0</v>
      </c>
      <c r="N242" s="68">
        <v>0</v>
      </c>
      <c r="O242" s="68">
        <v>0</v>
      </c>
      <c r="P242" s="68">
        <v>0</v>
      </c>
      <c r="Q242" s="68">
        <v>0</v>
      </c>
      <c r="R242" s="69" t="s">
        <v>29</v>
      </c>
      <c r="S242" s="70">
        <f t="shared" si="59"/>
        <v>0</v>
      </c>
      <c r="T242" s="71">
        <f t="shared" si="57"/>
        <v>0</v>
      </c>
      <c r="U242" s="72" t="str">
        <f t="shared" si="58"/>
        <v>-</v>
      </c>
      <c r="V242" s="63" t="s">
        <v>29</v>
      </c>
      <c r="W242" s="1"/>
      <c r="Y242" s="73"/>
      <c r="Z242" s="78"/>
      <c r="AB242" s="74"/>
    </row>
    <row r="243" spans="1:28" ht="31.2" x14ac:dyDescent="0.3">
      <c r="A243" s="64" t="s">
        <v>174</v>
      </c>
      <c r="B243" s="65" t="s">
        <v>175</v>
      </c>
      <c r="C243" s="66" t="s">
        <v>28</v>
      </c>
      <c r="D243" s="68">
        <v>0</v>
      </c>
      <c r="E243" s="68">
        <v>0</v>
      </c>
      <c r="F243" s="68" t="s">
        <v>29</v>
      </c>
      <c r="G243" s="68">
        <v>0</v>
      </c>
      <c r="H243" s="68">
        <v>0</v>
      </c>
      <c r="I243" s="68">
        <v>0</v>
      </c>
      <c r="J243" s="68">
        <v>0</v>
      </c>
      <c r="K243" s="68">
        <v>0</v>
      </c>
      <c r="L243" s="68">
        <v>0</v>
      </c>
      <c r="M243" s="68">
        <v>0</v>
      </c>
      <c r="N243" s="68">
        <v>0</v>
      </c>
      <c r="O243" s="68">
        <v>0</v>
      </c>
      <c r="P243" s="68">
        <v>0</v>
      </c>
      <c r="Q243" s="68">
        <v>0</v>
      </c>
      <c r="R243" s="69" t="s">
        <v>29</v>
      </c>
      <c r="S243" s="70">
        <f t="shared" si="59"/>
        <v>0</v>
      </c>
      <c r="T243" s="71">
        <f t="shared" si="57"/>
        <v>0</v>
      </c>
      <c r="U243" s="72" t="str">
        <f t="shared" si="58"/>
        <v>-</v>
      </c>
      <c r="V243" s="63" t="s">
        <v>29</v>
      </c>
      <c r="W243" s="1"/>
      <c r="Y243" s="73"/>
      <c r="Z243" s="78"/>
      <c r="AB243" s="74"/>
    </row>
    <row r="244" spans="1:28" ht="31.2" x14ac:dyDescent="0.3">
      <c r="A244" s="64" t="s">
        <v>176</v>
      </c>
      <c r="B244" s="65" t="s">
        <v>177</v>
      </c>
      <c r="C244" s="66" t="s">
        <v>28</v>
      </c>
      <c r="D244" s="68">
        <v>0</v>
      </c>
      <c r="E244" s="68">
        <v>0</v>
      </c>
      <c r="F244" s="68" t="s">
        <v>29</v>
      </c>
      <c r="G244" s="68">
        <v>0</v>
      </c>
      <c r="H244" s="68">
        <v>0</v>
      </c>
      <c r="I244" s="68">
        <v>0</v>
      </c>
      <c r="J244" s="68">
        <v>0</v>
      </c>
      <c r="K244" s="68">
        <v>0</v>
      </c>
      <c r="L244" s="68">
        <v>0</v>
      </c>
      <c r="M244" s="68">
        <v>0</v>
      </c>
      <c r="N244" s="68">
        <v>0</v>
      </c>
      <c r="O244" s="68">
        <v>0</v>
      </c>
      <c r="P244" s="68">
        <v>0</v>
      </c>
      <c r="Q244" s="68">
        <v>0</v>
      </c>
      <c r="R244" s="69" t="s">
        <v>29</v>
      </c>
      <c r="S244" s="70">
        <f t="shared" si="59"/>
        <v>0</v>
      </c>
      <c r="T244" s="71">
        <f t="shared" si="57"/>
        <v>0</v>
      </c>
      <c r="U244" s="72" t="str">
        <f t="shared" si="58"/>
        <v>-</v>
      </c>
      <c r="V244" s="63" t="s">
        <v>29</v>
      </c>
      <c r="W244" s="1"/>
      <c r="Y244" s="73"/>
      <c r="Z244" s="78"/>
      <c r="AB244" s="74"/>
    </row>
    <row r="245" spans="1:28" ht="31.2" x14ac:dyDescent="0.3">
      <c r="A245" s="64" t="s">
        <v>178</v>
      </c>
      <c r="B245" s="65" t="s">
        <v>120</v>
      </c>
      <c r="C245" s="66" t="s">
        <v>28</v>
      </c>
      <c r="D245" s="68">
        <v>0</v>
      </c>
      <c r="E245" s="68">
        <v>0</v>
      </c>
      <c r="F245" s="68" t="s">
        <v>29</v>
      </c>
      <c r="G245" s="68">
        <v>0</v>
      </c>
      <c r="H245" s="68">
        <v>0</v>
      </c>
      <c r="I245" s="68">
        <v>0</v>
      </c>
      <c r="J245" s="68">
        <v>0</v>
      </c>
      <c r="K245" s="68">
        <v>0</v>
      </c>
      <c r="L245" s="68">
        <v>0</v>
      </c>
      <c r="M245" s="68">
        <v>0</v>
      </c>
      <c r="N245" s="68">
        <v>0</v>
      </c>
      <c r="O245" s="68">
        <v>0</v>
      </c>
      <c r="P245" s="68">
        <v>0</v>
      </c>
      <c r="Q245" s="68">
        <v>0</v>
      </c>
      <c r="R245" s="69" t="s">
        <v>29</v>
      </c>
      <c r="S245" s="70">
        <f t="shared" si="59"/>
        <v>0</v>
      </c>
      <c r="T245" s="71">
        <f t="shared" si="57"/>
        <v>0</v>
      </c>
      <c r="U245" s="72" t="str">
        <f t="shared" si="58"/>
        <v>-</v>
      </c>
      <c r="V245" s="63" t="s">
        <v>29</v>
      </c>
      <c r="W245" s="1"/>
      <c r="Y245" s="73"/>
      <c r="Z245" s="78"/>
      <c r="AB245" s="74"/>
    </row>
    <row r="246" spans="1:28" ht="46.8" x14ac:dyDescent="0.3">
      <c r="A246" s="64" t="s">
        <v>179</v>
      </c>
      <c r="B246" s="65" t="s">
        <v>180</v>
      </c>
      <c r="C246" s="66" t="s">
        <v>28</v>
      </c>
      <c r="D246" s="68">
        <v>0</v>
      </c>
      <c r="E246" s="68">
        <v>0</v>
      </c>
      <c r="F246" s="68" t="s">
        <v>29</v>
      </c>
      <c r="G246" s="68">
        <v>0</v>
      </c>
      <c r="H246" s="68">
        <v>0</v>
      </c>
      <c r="I246" s="68">
        <v>0</v>
      </c>
      <c r="J246" s="68">
        <v>0</v>
      </c>
      <c r="K246" s="68">
        <v>0</v>
      </c>
      <c r="L246" s="68">
        <v>0</v>
      </c>
      <c r="M246" s="68">
        <v>0</v>
      </c>
      <c r="N246" s="68">
        <v>0</v>
      </c>
      <c r="O246" s="68">
        <v>0</v>
      </c>
      <c r="P246" s="68">
        <v>0</v>
      </c>
      <c r="Q246" s="68">
        <v>0</v>
      </c>
      <c r="R246" s="69" t="s">
        <v>29</v>
      </c>
      <c r="S246" s="70">
        <f t="shared" si="59"/>
        <v>0</v>
      </c>
      <c r="T246" s="71">
        <f t="shared" si="57"/>
        <v>0</v>
      </c>
      <c r="U246" s="72" t="str">
        <f t="shared" si="58"/>
        <v>-</v>
      </c>
      <c r="V246" s="63" t="s">
        <v>29</v>
      </c>
      <c r="W246" s="1"/>
      <c r="Y246" s="73"/>
      <c r="Z246" s="78"/>
      <c r="AB246" s="74"/>
    </row>
    <row r="247" spans="1:28" x14ac:dyDescent="0.3">
      <c r="A247" s="64" t="s">
        <v>181</v>
      </c>
      <c r="B247" s="65" t="s">
        <v>182</v>
      </c>
      <c r="C247" s="66" t="s">
        <v>28</v>
      </c>
      <c r="D247" s="68">
        <v>0</v>
      </c>
      <c r="E247" s="68">
        <v>0</v>
      </c>
      <c r="F247" s="68" t="s">
        <v>29</v>
      </c>
      <c r="G247" s="68">
        <v>0</v>
      </c>
      <c r="H247" s="68">
        <v>0</v>
      </c>
      <c r="I247" s="68">
        <v>0</v>
      </c>
      <c r="J247" s="68">
        <v>0</v>
      </c>
      <c r="K247" s="68">
        <v>0</v>
      </c>
      <c r="L247" s="68">
        <v>0</v>
      </c>
      <c r="M247" s="68">
        <v>0</v>
      </c>
      <c r="N247" s="68">
        <v>0</v>
      </c>
      <c r="O247" s="68">
        <v>0</v>
      </c>
      <c r="P247" s="68">
        <v>0</v>
      </c>
      <c r="Q247" s="68">
        <v>0</v>
      </c>
      <c r="R247" s="69" t="s">
        <v>29</v>
      </c>
      <c r="S247" s="70">
        <f t="shared" si="59"/>
        <v>0</v>
      </c>
      <c r="T247" s="71">
        <f t="shared" si="57"/>
        <v>0</v>
      </c>
      <c r="U247" s="72" t="str">
        <f t="shared" si="58"/>
        <v>-</v>
      </c>
      <c r="V247" s="63" t="s">
        <v>29</v>
      </c>
      <c r="W247" s="1"/>
      <c r="Y247" s="73"/>
      <c r="Z247" s="78"/>
      <c r="AB247" s="74"/>
    </row>
    <row r="248" spans="1:28" ht="46.8" x14ac:dyDescent="0.3">
      <c r="A248" s="64" t="s">
        <v>183</v>
      </c>
      <c r="B248" s="65" t="s">
        <v>184</v>
      </c>
      <c r="C248" s="66" t="s">
        <v>28</v>
      </c>
      <c r="D248" s="68">
        <v>0</v>
      </c>
      <c r="E248" s="68">
        <v>0</v>
      </c>
      <c r="F248" s="68" t="s">
        <v>29</v>
      </c>
      <c r="G248" s="68">
        <v>0</v>
      </c>
      <c r="H248" s="68">
        <v>0</v>
      </c>
      <c r="I248" s="68">
        <v>0</v>
      </c>
      <c r="J248" s="68">
        <v>0</v>
      </c>
      <c r="K248" s="68">
        <v>0</v>
      </c>
      <c r="L248" s="68">
        <v>0</v>
      </c>
      <c r="M248" s="68">
        <v>0</v>
      </c>
      <c r="N248" s="68">
        <v>0</v>
      </c>
      <c r="O248" s="68">
        <v>0</v>
      </c>
      <c r="P248" s="68">
        <v>0</v>
      </c>
      <c r="Q248" s="68">
        <v>0</v>
      </c>
      <c r="R248" s="69" t="s">
        <v>29</v>
      </c>
      <c r="S248" s="70">
        <f t="shared" si="59"/>
        <v>0</v>
      </c>
      <c r="T248" s="71">
        <f t="shared" si="57"/>
        <v>0</v>
      </c>
      <c r="U248" s="72" t="str">
        <f t="shared" si="58"/>
        <v>-</v>
      </c>
      <c r="V248" s="63" t="s">
        <v>29</v>
      </c>
      <c r="W248" s="1"/>
      <c r="Y248" s="73"/>
      <c r="Z248" s="78"/>
      <c r="AB248" s="74"/>
    </row>
    <row r="249" spans="1:28" ht="46.8" x14ac:dyDescent="0.3">
      <c r="A249" s="64" t="s">
        <v>185</v>
      </c>
      <c r="B249" s="65" t="s">
        <v>186</v>
      </c>
      <c r="C249" s="66" t="s">
        <v>28</v>
      </c>
      <c r="D249" s="68">
        <v>0</v>
      </c>
      <c r="E249" s="68">
        <v>0</v>
      </c>
      <c r="F249" s="68" t="s">
        <v>29</v>
      </c>
      <c r="G249" s="68">
        <v>0</v>
      </c>
      <c r="H249" s="68">
        <v>0</v>
      </c>
      <c r="I249" s="68">
        <v>0</v>
      </c>
      <c r="J249" s="68">
        <v>0</v>
      </c>
      <c r="K249" s="68">
        <v>0</v>
      </c>
      <c r="L249" s="68">
        <v>0</v>
      </c>
      <c r="M249" s="68">
        <v>0</v>
      </c>
      <c r="N249" s="68">
        <v>0</v>
      </c>
      <c r="O249" s="68">
        <v>0</v>
      </c>
      <c r="P249" s="68">
        <v>0</v>
      </c>
      <c r="Q249" s="68">
        <v>0</v>
      </c>
      <c r="R249" s="69" t="s">
        <v>29</v>
      </c>
      <c r="S249" s="70">
        <f t="shared" si="59"/>
        <v>0</v>
      </c>
      <c r="T249" s="71">
        <f t="shared" si="57"/>
        <v>0</v>
      </c>
      <c r="U249" s="72" t="str">
        <f t="shared" si="58"/>
        <v>-</v>
      </c>
      <c r="V249" s="63" t="s">
        <v>29</v>
      </c>
      <c r="W249" s="1"/>
      <c r="Y249" s="73"/>
      <c r="Z249" s="78"/>
      <c r="AB249" s="74"/>
    </row>
    <row r="250" spans="1:28" x14ac:dyDescent="0.3">
      <c r="A250" s="64" t="s">
        <v>187</v>
      </c>
      <c r="B250" s="65" t="s">
        <v>182</v>
      </c>
      <c r="C250" s="66" t="s">
        <v>28</v>
      </c>
      <c r="D250" s="68">
        <v>0</v>
      </c>
      <c r="E250" s="68">
        <v>0</v>
      </c>
      <c r="F250" s="68" t="s">
        <v>29</v>
      </c>
      <c r="G250" s="68">
        <v>0</v>
      </c>
      <c r="H250" s="68">
        <v>0</v>
      </c>
      <c r="I250" s="68">
        <v>0</v>
      </c>
      <c r="J250" s="68">
        <v>0</v>
      </c>
      <c r="K250" s="68">
        <v>0</v>
      </c>
      <c r="L250" s="68">
        <v>0</v>
      </c>
      <c r="M250" s="68">
        <v>0</v>
      </c>
      <c r="N250" s="68">
        <v>0</v>
      </c>
      <c r="O250" s="68">
        <v>0</v>
      </c>
      <c r="P250" s="68">
        <v>0</v>
      </c>
      <c r="Q250" s="68">
        <v>0</v>
      </c>
      <c r="R250" s="69" t="s">
        <v>29</v>
      </c>
      <c r="S250" s="70">
        <f t="shared" si="59"/>
        <v>0</v>
      </c>
      <c r="T250" s="71">
        <f t="shared" si="57"/>
        <v>0</v>
      </c>
      <c r="U250" s="72" t="str">
        <f t="shared" si="58"/>
        <v>-</v>
      </c>
      <c r="V250" s="63" t="s">
        <v>29</v>
      </c>
      <c r="W250" s="1"/>
      <c r="Y250" s="73"/>
      <c r="Z250" s="78"/>
      <c r="AB250" s="74"/>
    </row>
    <row r="251" spans="1:28" ht="46.8" x14ac:dyDescent="0.3">
      <c r="A251" s="64" t="s">
        <v>188</v>
      </c>
      <c r="B251" s="65" t="s">
        <v>184</v>
      </c>
      <c r="C251" s="66" t="s">
        <v>28</v>
      </c>
      <c r="D251" s="68">
        <v>0</v>
      </c>
      <c r="E251" s="68">
        <v>0</v>
      </c>
      <c r="F251" s="68" t="s">
        <v>29</v>
      </c>
      <c r="G251" s="68">
        <v>0</v>
      </c>
      <c r="H251" s="68">
        <v>0</v>
      </c>
      <c r="I251" s="68">
        <v>0</v>
      </c>
      <c r="J251" s="68">
        <v>0</v>
      </c>
      <c r="K251" s="68">
        <v>0</v>
      </c>
      <c r="L251" s="68">
        <v>0</v>
      </c>
      <c r="M251" s="68">
        <v>0</v>
      </c>
      <c r="N251" s="68">
        <v>0</v>
      </c>
      <c r="O251" s="68">
        <v>0</v>
      </c>
      <c r="P251" s="68">
        <v>0</v>
      </c>
      <c r="Q251" s="68">
        <v>0</v>
      </c>
      <c r="R251" s="69" t="s">
        <v>29</v>
      </c>
      <c r="S251" s="70">
        <f t="shared" si="59"/>
        <v>0</v>
      </c>
      <c r="T251" s="71">
        <f t="shared" si="57"/>
        <v>0</v>
      </c>
      <c r="U251" s="72" t="str">
        <f t="shared" si="58"/>
        <v>-</v>
      </c>
      <c r="V251" s="63" t="s">
        <v>29</v>
      </c>
      <c r="W251" s="1"/>
      <c r="Y251" s="73"/>
      <c r="Z251" s="78"/>
      <c r="AB251" s="74"/>
    </row>
    <row r="252" spans="1:28" ht="46.8" x14ac:dyDescent="0.3">
      <c r="A252" s="64" t="s">
        <v>189</v>
      </c>
      <c r="B252" s="65" t="s">
        <v>186</v>
      </c>
      <c r="C252" s="66" t="s">
        <v>28</v>
      </c>
      <c r="D252" s="68">
        <v>0</v>
      </c>
      <c r="E252" s="68">
        <v>0</v>
      </c>
      <c r="F252" s="68" t="s">
        <v>29</v>
      </c>
      <c r="G252" s="68">
        <v>0</v>
      </c>
      <c r="H252" s="68">
        <v>0</v>
      </c>
      <c r="I252" s="68">
        <v>0</v>
      </c>
      <c r="J252" s="68">
        <v>0</v>
      </c>
      <c r="K252" s="68">
        <v>0</v>
      </c>
      <c r="L252" s="68">
        <v>0</v>
      </c>
      <c r="M252" s="68">
        <v>0</v>
      </c>
      <c r="N252" s="68">
        <v>0</v>
      </c>
      <c r="O252" s="68">
        <v>0</v>
      </c>
      <c r="P252" s="68">
        <v>0</v>
      </c>
      <c r="Q252" s="68">
        <v>0</v>
      </c>
      <c r="R252" s="69" t="s">
        <v>29</v>
      </c>
      <c r="S252" s="70">
        <f t="shared" si="59"/>
        <v>0</v>
      </c>
      <c r="T252" s="71">
        <f t="shared" si="57"/>
        <v>0</v>
      </c>
      <c r="U252" s="72" t="str">
        <f t="shared" si="58"/>
        <v>-</v>
      </c>
      <c r="V252" s="63" t="s">
        <v>29</v>
      </c>
      <c r="W252" s="1"/>
      <c r="Y252" s="73"/>
      <c r="Z252" s="78"/>
      <c r="AB252" s="74"/>
    </row>
    <row r="253" spans="1:28" x14ac:dyDescent="0.3">
      <c r="A253" s="64" t="s">
        <v>190</v>
      </c>
      <c r="B253" s="65" t="s">
        <v>191</v>
      </c>
      <c r="C253" s="66" t="s">
        <v>28</v>
      </c>
      <c r="D253" s="68">
        <v>0</v>
      </c>
      <c r="E253" s="68">
        <v>0</v>
      </c>
      <c r="F253" s="68" t="s">
        <v>29</v>
      </c>
      <c r="G253" s="68">
        <v>0</v>
      </c>
      <c r="H253" s="68">
        <v>0</v>
      </c>
      <c r="I253" s="68">
        <v>0</v>
      </c>
      <c r="J253" s="68">
        <v>0</v>
      </c>
      <c r="K253" s="68">
        <v>0</v>
      </c>
      <c r="L253" s="68">
        <v>0</v>
      </c>
      <c r="M253" s="68">
        <v>0</v>
      </c>
      <c r="N253" s="68">
        <v>0</v>
      </c>
      <c r="O253" s="68">
        <v>0</v>
      </c>
      <c r="P253" s="68">
        <v>0</v>
      </c>
      <c r="Q253" s="68">
        <v>0</v>
      </c>
      <c r="R253" s="69" t="s">
        <v>29</v>
      </c>
      <c r="S253" s="70">
        <f t="shared" si="59"/>
        <v>0</v>
      </c>
      <c r="T253" s="71">
        <f t="shared" si="57"/>
        <v>0</v>
      </c>
      <c r="U253" s="72" t="str">
        <f t="shared" si="58"/>
        <v>-</v>
      </c>
      <c r="V253" s="63" t="s">
        <v>29</v>
      </c>
      <c r="W253" s="1"/>
      <c r="Y253" s="73"/>
      <c r="Z253" s="78"/>
      <c r="AB253" s="74"/>
    </row>
    <row r="254" spans="1:28" ht="31.2" x14ac:dyDescent="0.3">
      <c r="A254" s="64" t="s">
        <v>192</v>
      </c>
      <c r="B254" s="65" t="s">
        <v>193</v>
      </c>
      <c r="C254" s="66" t="s">
        <v>28</v>
      </c>
      <c r="D254" s="68">
        <v>0</v>
      </c>
      <c r="E254" s="68">
        <v>0</v>
      </c>
      <c r="F254" s="68" t="s">
        <v>29</v>
      </c>
      <c r="G254" s="68">
        <v>0</v>
      </c>
      <c r="H254" s="68">
        <v>0</v>
      </c>
      <c r="I254" s="68">
        <v>0</v>
      </c>
      <c r="J254" s="68">
        <v>0</v>
      </c>
      <c r="K254" s="68">
        <v>0</v>
      </c>
      <c r="L254" s="68">
        <v>0</v>
      </c>
      <c r="M254" s="68">
        <v>0</v>
      </c>
      <c r="N254" s="68">
        <v>0</v>
      </c>
      <c r="O254" s="68">
        <v>0</v>
      </c>
      <c r="P254" s="68">
        <v>0</v>
      </c>
      <c r="Q254" s="68">
        <v>0</v>
      </c>
      <c r="R254" s="69" t="s">
        <v>29</v>
      </c>
      <c r="S254" s="70">
        <f t="shared" si="59"/>
        <v>0</v>
      </c>
      <c r="T254" s="71">
        <f t="shared" si="57"/>
        <v>0</v>
      </c>
      <c r="U254" s="72" t="str">
        <f t="shared" si="58"/>
        <v>-</v>
      </c>
      <c r="V254" s="63" t="s">
        <v>29</v>
      </c>
      <c r="W254" s="1"/>
      <c r="Y254" s="73"/>
      <c r="Z254" s="78"/>
      <c r="AB254" s="74"/>
    </row>
    <row r="255" spans="1:28" x14ac:dyDescent="0.3">
      <c r="A255" s="64" t="s">
        <v>194</v>
      </c>
      <c r="B255" s="65" t="s">
        <v>195</v>
      </c>
      <c r="C255" s="66" t="s">
        <v>28</v>
      </c>
      <c r="D255" s="68">
        <v>0</v>
      </c>
      <c r="E255" s="68">
        <v>0</v>
      </c>
      <c r="F255" s="68" t="s">
        <v>29</v>
      </c>
      <c r="G255" s="68">
        <v>0</v>
      </c>
      <c r="H255" s="68">
        <v>0</v>
      </c>
      <c r="I255" s="68">
        <v>0</v>
      </c>
      <c r="J255" s="68">
        <v>0</v>
      </c>
      <c r="K255" s="68">
        <v>0</v>
      </c>
      <c r="L255" s="68">
        <v>0</v>
      </c>
      <c r="M255" s="68">
        <v>0</v>
      </c>
      <c r="N255" s="68">
        <v>0</v>
      </c>
      <c r="O255" s="68">
        <v>0</v>
      </c>
      <c r="P255" s="68">
        <v>0</v>
      </c>
      <c r="Q255" s="68">
        <v>0</v>
      </c>
      <c r="R255" s="69" t="s">
        <v>29</v>
      </c>
      <c r="S255" s="70">
        <f t="shared" si="59"/>
        <v>0</v>
      </c>
      <c r="T255" s="71">
        <f t="shared" si="57"/>
        <v>0</v>
      </c>
      <c r="U255" s="72" t="str">
        <f t="shared" si="58"/>
        <v>-</v>
      </c>
      <c r="V255" s="63" t="s">
        <v>29</v>
      </c>
      <c r="W255" s="1"/>
      <c r="Y255" s="73"/>
      <c r="Z255" s="78"/>
      <c r="AB255" s="74"/>
    </row>
    <row r="256" spans="1:28" x14ac:dyDescent="0.3">
      <c r="A256" s="64" t="s">
        <v>196</v>
      </c>
      <c r="B256" s="65" t="s">
        <v>197</v>
      </c>
      <c r="C256" s="66" t="s">
        <v>28</v>
      </c>
      <c r="D256" s="68">
        <v>0</v>
      </c>
      <c r="E256" s="68">
        <v>0</v>
      </c>
      <c r="F256" s="68" t="s">
        <v>29</v>
      </c>
      <c r="G256" s="68">
        <v>0</v>
      </c>
      <c r="H256" s="68">
        <v>0</v>
      </c>
      <c r="I256" s="68">
        <v>0</v>
      </c>
      <c r="J256" s="68">
        <v>0</v>
      </c>
      <c r="K256" s="68">
        <v>0</v>
      </c>
      <c r="L256" s="68">
        <v>0</v>
      </c>
      <c r="M256" s="68">
        <v>0</v>
      </c>
      <c r="N256" s="68">
        <v>0</v>
      </c>
      <c r="O256" s="68">
        <v>0</v>
      </c>
      <c r="P256" s="68">
        <v>0</v>
      </c>
      <c r="Q256" s="68">
        <v>0</v>
      </c>
      <c r="R256" s="69" t="s">
        <v>29</v>
      </c>
      <c r="S256" s="70">
        <f t="shared" si="59"/>
        <v>0</v>
      </c>
      <c r="T256" s="71">
        <f t="shared" si="57"/>
        <v>0</v>
      </c>
      <c r="U256" s="72" t="str">
        <f t="shared" si="58"/>
        <v>-</v>
      </c>
      <c r="V256" s="63" t="s">
        <v>29</v>
      </c>
      <c r="W256" s="1"/>
      <c r="Y256" s="73"/>
      <c r="Z256" s="78"/>
      <c r="AB256" s="74"/>
    </row>
    <row r="257" spans="1:28" x14ac:dyDescent="0.3">
      <c r="A257" s="64" t="s">
        <v>198</v>
      </c>
      <c r="B257" s="65" t="s">
        <v>199</v>
      </c>
      <c r="C257" s="66" t="s">
        <v>28</v>
      </c>
      <c r="D257" s="68">
        <v>0</v>
      </c>
      <c r="E257" s="68">
        <v>0</v>
      </c>
      <c r="F257" s="68" t="s">
        <v>29</v>
      </c>
      <c r="G257" s="68">
        <v>0</v>
      </c>
      <c r="H257" s="68">
        <v>0</v>
      </c>
      <c r="I257" s="68">
        <v>0</v>
      </c>
      <c r="J257" s="68">
        <v>0</v>
      </c>
      <c r="K257" s="68">
        <v>0</v>
      </c>
      <c r="L257" s="68">
        <v>0</v>
      </c>
      <c r="M257" s="68">
        <v>0</v>
      </c>
      <c r="N257" s="68">
        <v>0</v>
      </c>
      <c r="O257" s="68">
        <v>0</v>
      </c>
      <c r="P257" s="68">
        <v>0</v>
      </c>
      <c r="Q257" s="68">
        <v>0</v>
      </c>
      <c r="R257" s="69" t="s">
        <v>29</v>
      </c>
      <c r="S257" s="70">
        <f t="shared" si="59"/>
        <v>0</v>
      </c>
      <c r="T257" s="71">
        <f t="shared" si="57"/>
        <v>0</v>
      </c>
      <c r="U257" s="72" t="str">
        <f t="shared" si="58"/>
        <v>-</v>
      </c>
      <c r="V257" s="63" t="s">
        <v>29</v>
      </c>
      <c r="W257" s="1"/>
      <c r="Y257" s="73"/>
      <c r="Z257" s="78"/>
      <c r="AB257" s="74"/>
    </row>
    <row r="258" spans="1:28" ht="31.2" x14ac:dyDescent="0.3">
      <c r="A258" s="64" t="s">
        <v>200</v>
      </c>
      <c r="B258" s="65" t="s">
        <v>130</v>
      </c>
      <c r="C258" s="66" t="s">
        <v>28</v>
      </c>
      <c r="D258" s="68">
        <v>0</v>
      </c>
      <c r="E258" s="68">
        <v>0</v>
      </c>
      <c r="F258" s="68" t="s">
        <v>29</v>
      </c>
      <c r="G258" s="68">
        <v>0</v>
      </c>
      <c r="H258" s="68">
        <v>0</v>
      </c>
      <c r="I258" s="68">
        <v>0</v>
      </c>
      <c r="J258" s="68">
        <v>0</v>
      </c>
      <c r="K258" s="68">
        <v>0</v>
      </c>
      <c r="L258" s="68">
        <v>0</v>
      </c>
      <c r="M258" s="68">
        <v>0</v>
      </c>
      <c r="N258" s="68">
        <v>0</v>
      </c>
      <c r="O258" s="68">
        <v>0</v>
      </c>
      <c r="P258" s="68">
        <v>0</v>
      </c>
      <c r="Q258" s="68">
        <v>0</v>
      </c>
      <c r="R258" s="69" t="s">
        <v>29</v>
      </c>
      <c r="S258" s="70">
        <f t="shared" si="59"/>
        <v>0</v>
      </c>
      <c r="T258" s="71">
        <f t="shared" si="57"/>
        <v>0</v>
      </c>
      <c r="U258" s="72" t="str">
        <f t="shared" si="58"/>
        <v>-</v>
      </c>
      <c r="V258" s="63" t="s">
        <v>29</v>
      </c>
      <c r="W258" s="1"/>
      <c r="Y258" s="73"/>
      <c r="Z258" s="78"/>
      <c r="AB258" s="74"/>
    </row>
    <row r="259" spans="1:28" x14ac:dyDescent="0.3">
      <c r="A259" s="64" t="s">
        <v>201</v>
      </c>
      <c r="B259" s="65" t="s">
        <v>202</v>
      </c>
      <c r="C259" s="66" t="s">
        <v>28</v>
      </c>
      <c r="D259" s="68">
        <v>0</v>
      </c>
      <c r="E259" s="68">
        <v>0</v>
      </c>
      <c r="F259" s="68" t="s">
        <v>29</v>
      </c>
      <c r="G259" s="68">
        <v>0</v>
      </c>
      <c r="H259" s="68">
        <v>0</v>
      </c>
      <c r="I259" s="68">
        <v>0</v>
      </c>
      <c r="J259" s="68">
        <v>0</v>
      </c>
      <c r="K259" s="68">
        <v>0</v>
      </c>
      <c r="L259" s="68">
        <v>0</v>
      </c>
      <c r="M259" s="68">
        <v>0</v>
      </c>
      <c r="N259" s="68">
        <v>0</v>
      </c>
      <c r="O259" s="68">
        <v>0</v>
      </c>
      <c r="P259" s="68">
        <v>0</v>
      </c>
      <c r="Q259" s="68">
        <v>0</v>
      </c>
      <c r="R259" s="69" t="s">
        <v>29</v>
      </c>
      <c r="S259" s="70">
        <f t="shared" si="59"/>
        <v>0</v>
      </c>
      <c r="T259" s="71">
        <f t="shared" si="57"/>
        <v>0</v>
      </c>
      <c r="U259" s="72" t="str">
        <f t="shared" si="58"/>
        <v>-</v>
      </c>
      <c r="V259" s="63" t="s">
        <v>29</v>
      </c>
      <c r="W259" s="1"/>
      <c r="Y259" s="73"/>
      <c r="Z259" s="78"/>
      <c r="AB259" s="74"/>
    </row>
    <row r="260" spans="1:28" ht="46.8" x14ac:dyDescent="0.3">
      <c r="A260" s="64" t="s">
        <v>203</v>
      </c>
      <c r="B260" s="65" t="s">
        <v>204</v>
      </c>
      <c r="C260" s="66" t="s">
        <v>28</v>
      </c>
      <c r="D260" s="76">
        <f>D261+D267+D274+D281+D282</f>
        <v>0</v>
      </c>
      <c r="E260" s="76">
        <f>E261+E267+E274+E281+E282</f>
        <v>0</v>
      </c>
      <c r="F260" s="68" t="s">
        <v>29</v>
      </c>
      <c r="G260" s="76">
        <f t="shared" ref="G260:Q260" si="60">G261+G267+G274+G281+G282</f>
        <v>251.73672375233721</v>
      </c>
      <c r="H260" s="76">
        <f t="shared" si="60"/>
        <v>36.783824324963661</v>
      </c>
      <c r="I260" s="76">
        <f t="shared" si="60"/>
        <v>0</v>
      </c>
      <c r="J260" s="76">
        <f t="shared" si="60"/>
        <v>0</v>
      </c>
      <c r="K260" s="76">
        <f t="shared" si="60"/>
        <v>0</v>
      </c>
      <c r="L260" s="76">
        <f t="shared" si="60"/>
        <v>0</v>
      </c>
      <c r="M260" s="76">
        <f t="shared" si="60"/>
        <v>0</v>
      </c>
      <c r="N260" s="76">
        <f t="shared" si="60"/>
        <v>36.783824324963661</v>
      </c>
      <c r="O260" s="76">
        <f t="shared" si="60"/>
        <v>0</v>
      </c>
      <c r="P260" s="76">
        <f t="shared" si="60"/>
        <v>0</v>
      </c>
      <c r="Q260" s="76">
        <f t="shared" si="60"/>
        <v>0</v>
      </c>
      <c r="R260" s="69" t="s">
        <v>29</v>
      </c>
      <c r="S260" s="70">
        <f t="shared" si="59"/>
        <v>251.73672375233721</v>
      </c>
      <c r="T260" s="71">
        <f t="shared" si="57"/>
        <v>-36.783824324963661</v>
      </c>
      <c r="U260" s="72">
        <f t="shared" si="58"/>
        <v>-1</v>
      </c>
      <c r="V260" s="63" t="s">
        <v>29</v>
      </c>
      <c r="W260" s="1"/>
      <c r="Y260" s="73"/>
      <c r="Z260" s="78"/>
      <c r="AB260" s="74"/>
    </row>
    <row r="261" spans="1:28" x14ac:dyDescent="0.3">
      <c r="A261" s="64" t="s">
        <v>205</v>
      </c>
      <c r="B261" s="65" t="s">
        <v>206</v>
      </c>
      <c r="C261" s="66" t="s">
        <v>28</v>
      </c>
      <c r="D261" s="76">
        <v>0</v>
      </c>
      <c r="E261" s="76">
        <v>0</v>
      </c>
      <c r="F261" s="68" t="s">
        <v>29</v>
      </c>
      <c r="G261" s="76">
        <v>0</v>
      </c>
      <c r="H261" s="76">
        <v>0</v>
      </c>
      <c r="I261" s="76">
        <v>0</v>
      </c>
      <c r="J261" s="76">
        <v>0</v>
      </c>
      <c r="K261" s="76">
        <v>0</v>
      </c>
      <c r="L261" s="76">
        <v>0</v>
      </c>
      <c r="M261" s="76">
        <v>0</v>
      </c>
      <c r="N261" s="76">
        <v>0</v>
      </c>
      <c r="O261" s="76">
        <v>0</v>
      </c>
      <c r="P261" s="76">
        <v>0</v>
      </c>
      <c r="Q261" s="76">
        <v>0</v>
      </c>
      <c r="R261" s="69" t="s">
        <v>29</v>
      </c>
      <c r="S261" s="70">
        <f t="shared" si="59"/>
        <v>0</v>
      </c>
      <c r="T261" s="71">
        <f t="shared" si="57"/>
        <v>0</v>
      </c>
      <c r="U261" s="72" t="str">
        <f t="shared" si="58"/>
        <v>-</v>
      </c>
      <c r="V261" s="63" t="s">
        <v>29</v>
      </c>
      <c r="W261" s="1"/>
      <c r="Y261" s="73"/>
      <c r="Z261" s="78"/>
      <c r="AB261" s="74"/>
    </row>
    <row r="262" spans="1:28" x14ac:dyDescent="0.3">
      <c r="A262" s="64" t="s">
        <v>207</v>
      </c>
      <c r="B262" s="65" t="s">
        <v>208</v>
      </c>
      <c r="C262" s="66" t="s">
        <v>28</v>
      </c>
      <c r="D262" s="76">
        <v>0</v>
      </c>
      <c r="E262" s="76">
        <v>0</v>
      </c>
      <c r="F262" s="68" t="s">
        <v>29</v>
      </c>
      <c r="G262" s="76">
        <v>0</v>
      </c>
      <c r="H262" s="76">
        <v>0</v>
      </c>
      <c r="I262" s="76">
        <v>0</v>
      </c>
      <c r="J262" s="76">
        <v>0</v>
      </c>
      <c r="K262" s="76">
        <v>0</v>
      </c>
      <c r="L262" s="76">
        <v>0</v>
      </c>
      <c r="M262" s="76">
        <v>0</v>
      </c>
      <c r="N262" s="76">
        <v>0</v>
      </c>
      <c r="O262" s="76">
        <v>0</v>
      </c>
      <c r="P262" s="76">
        <v>0</v>
      </c>
      <c r="Q262" s="76">
        <v>0</v>
      </c>
      <c r="R262" s="69" t="s">
        <v>29</v>
      </c>
      <c r="S262" s="70">
        <f t="shared" si="59"/>
        <v>0</v>
      </c>
      <c r="T262" s="71">
        <f t="shared" si="57"/>
        <v>0</v>
      </c>
      <c r="U262" s="72" t="str">
        <f t="shared" si="58"/>
        <v>-</v>
      </c>
      <c r="V262" s="63" t="s">
        <v>29</v>
      </c>
      <c r="W262" s="1"/>
      <c r="Y262" s="73"/>
      <c r="Z262" s="78"/>
      <c r="AB262" s="74"/>
    </row>
    <row r="263" spans="1:28" ht="31.2" x14ac:dyDescent="0.3">
      <c r="A263" s="64" t="s">
        <v>209</v>
      </c>
      <c r="B263" s="65" t="s">
        <v>210</v>
      </c>
      <c r="C263" s="66" t="s">
        <v>28</v>
      </c>
      <c r="D263" s="76">
        <v>0</v>
      </c>
      <c r="E263" s="76">
        <v>0</v>
      </c>
      <c r="F263" s="68" t="s">
        <v>29</v>
      </c>
      <c r="G263" s="76">
        <v>0</v>
      </c>
      <c r="H263" s="76">
        <v>0</v>
      </c>
      <c r="I263" s="76">
        <v>0</v>
      </c>
      <c r="J263" s="76">
        <v>0</v>
      </c>
      <c r="K263" s="76">
        <v>0</v>
      </c>
      <c r="L263" s="76">
        <v>0</v>
      </c>
      <c r="M263" s="76">
        <v>0</v>
      </c>
      <c r="N263" s="76">
        <v>0</v>
      </c>
      <c r="O263" s="76">
        <v>0</v>
      </c>
      <c r="P263" s="76">
        <v>0</v>
      </c>
      <c r="Q263" s="76">
        <v>0</v>
      </c>
      <c r="R263" s="69" t="s">
        <v>29</v>
      </c>
      <c r="S263" s="70">
        <f t="shared" si="59"/>
        <v>0</v>
      </c>
      <c r="T263" s="71">
        <f t="shared" si="57"/>
        <v>0</v>
      </c>
      <c r="U263" s="72" t="str">
        <f t="shared" si="58"/>
        <v>-</v>
      </c>
      <c r="V263" s="63" t="s">
        <v>29</v>
      </c>
      <c r="W263" s="1"/>
      <c r="Y263" s="73"/>
      <c r="Z263" s="78"/>
      <c r="AB263" s="74"/>
    </row>
    <row r="264" spans="1:28" ht="31.2" x14ac:dyDescent="0.3">
      <c r="A264" s="64" t="s">
        <v>211</v>
      </c>
      <c r="B264" s="65" t="s">
        <v>118</v>
      </c>
      <c r="C264" s="66" t="s">
        <v>28</v>
      </c>
      <c r="D264" s="76">
        <v>0</v>
      </c>
      <c r="E264" s="76">
        <v>0</v>
      </c>
      <c r="F264" s="68" t="s">
        <v>29</v>
      </c>
      <c r="G264" s="76">
        <v>0</v>
      </c>
      <c r="H264" s="76">
        <v>0</v>
      </c>
      <c r="I264" s="76">
        <v>0</v>
      </c>
      <c r="J264" s="76">
        <v>0</v>
      </c>
      <c r="K264" s="76">
        <v>0</v>
      </c>
      <c r="L264" s="76">
        <v>0</v>
      </c>
      <c r="M264" s="76">
        <v>0</v>
      </c>
      <c r="N264" s="76">
        <v>0</v>
      </c>
      <c r="O264" s="76">
        <v>0</v>
      </c>
      <c r="P264" s="76">
        <v>0</v>
      </c>
      <c r="Q264" s="76">
        <v>0</v>
      </c>
      <c r="R264" s="69" t="s">
        <v>29</v>
      </c>
      <c r="S264" s="70">
        <f t="shared" si="59"/>
        <v>0</v>
      </c>
      <c r="T264" s="71">
        <f t="shared" si="57"/>
        <v>0</v>
      </c>
      <c r="U264" s="72" t="str">
        <f t="shared" si="58"/>
        <v>-</v>
      </c>
      <c r="V264" s="63" t="s">
        <v>29</v>
      </c>
      <c r="W264" s="1"/>
      <c r="Y264" s="73"/>
      <c r="Z264" s="78"/>
      <c r="AB264" s="74"/>
    </row>
    <row r="265" spans="1:28" ht="31.2" x14ac:dyDescent="0.3">
      <c r="A265" s="64" t="s">
        <v>212</v>
      </c>
      <c r="B265" s="65" t="s">
        <v>213</v>
      </c>
      <c r="C265" s="66" t="s">
        <v>28</v>
      </c>
      <c r="D265" s="76">
        <v>0</v>
      </c>
      <c r="E265" s="76">
        <v>0</v>
      </c>
      <c r="F265" s="68" t="s">
        <v>29</v>
      </c>
      <c r="G265" s="76">
        <v>0</v>
      </c>
      <c r="H265" s="76">
        <v>0</v>
      </c>
      <c r="I265" s="76">
        <v>0</v>
      </c>
      <c r="J265" s="76">
        <v>0</v>
      </c>
      <c r="K265" s="76">
        <v>0</v>
      </c>
      <c r="L265" s="76">
        <v>0</v>
      </c>
      <c r="M265" s="76">
        <v>0</v>
      </c>
      <c r="N265" s="76">
        <v>0</v>
      </c>
      <c r="O265" s="76">
        <v>0</v>
      </c>
      <c r="P265" s="76">
        <v>0</v>
      </c>
      <c r="Q265" s="76">
        <v>0</v>
      </c>
      <c r="R265" s="69" t="s">
        <v>29</v>
      </c>
      <c r="S265" s="70">
        <f t="shared" si="59"/>
        <v>0</v>
      </c>
      <c r="T265" s="71">
        <f t="shared" si="57"/>
        <v>0</v>
      </c>
      <c r="U265" s="72" t="str">
        <f t="shared" si="58"/>
        <v>-</v>
      </c>
      <c r="V265" s="63" t="s">
        <v>29</v>
      </c>
      <c r="W265" s="1"/>
      <c r="Y265" s="73"/>
      <c r="Z265" s="78"/>
      <c r="AB265" s="74"/>
    </row>
    <row r="266" spans="1:28" ht="31.2" x14ac:dyDescent="0.3">
      <c r="A266" s="64" t="s">
        <v>214</v>
      </c>
      <c r="B266" s="65" t="s">
        <v>215</v>
      </c>
      <c r="C266" s="66" t="s">
        <v>28</v>
      </c>
      <c r="D266" s="76">
        <v>0</v>
      </c>
      <c r="E266" s="76">
        <v>0</v>
      </c>
      <c r="F266" s="68" t="s">
        <v>29</v>
      </c>
      <c r="G266" s="76">
        <v>0</v>
      </c>
      <c r="H266" s="76">
        <v>0</v>
      </c>
      <c r="I266" s="76">
        <v>0</v>
      </c>
      <c r="J266" s="76">
        <v>0</v>
      </c>
      <c r="K266" s="76">
        <v>0</v>
      </c>
      <c r="L266" s="76">
        <v>0</v>
      </c>
      <c r="M266" s="76">
        <v>0</v>
      </c>
      <c r="N266" s="76">
        <v>0</v>
      </c>
      <c r="O266" s="76">
        <v>0</v>
      </c>
      <c r="P266" s="76">
        <v>0</v>
      </c>
      <c r="Q266" s="76">
        <v>0</v>
      </c>
      <c r="R266" s="69" t="s">
        <v>29</v>
      </c>
      <c r="S266" s="70">
        <f t="shared" si="59"/>
        <v>0</v>
      </c>
      <c r="T266" s="71">
        <f t="shared" si="57"/>
        <v>0</v>
      </c>
      <c r="U266" s="72" t="str">
        <f t="shared" si="58"/>
        <v>-</v>
      </c>
      <c r="V266" s="63" t="s">
        <v>29</v>
      </c>
      <c r="W266" s="1"/>
      <c r="Y266" s="73"/>
      <c r="Z266" s="78"/>
      <c r="AB266" s="74"/>
    </row>
    <row r="267" spans="1:28" ht="31.2" x14ac:dyDescent="0.3">
      <c r="A267" s="64" t="s">
        <v>216</v>
      </c>
      <c r="B267" s="65" t="s">
        <v>217</v>
      </c>
      <c r="C267" s="66" t="s">
        <v>28</v>
      </c>
      <c r="D267" s="76">
        <v>0</v>
      </c>
      <c r="E267" s="76">
        <v>0</v>
      </c>
      <c r="F267" s="68" t="s">
        <v>29</v>
      </c>
      <c r="G267" s="76">
        <v>0</v>
      </c>
      <c r="H267" s="76">
        <v>0</v>
      </c>
      <c r="I267" s="76">
        <v>0</v>
      </c>
      <c r="J267" s="76">
        <v>0</v>
      </c>
      <c r="K267" s="76">
        <v>0</v>
      </c>
      <c r="L267" s="76">
        <v>0</v>
      </c>
      <c r="M267" s="76">
        <v>0</v>
      </c>
      <c r="N267" s="76">
        <v>0</v>
      </c>
      <c r="O267" s="76">
        <v>0</v>
      </c>
      <c r="P267" s="76">
        <v>0</v>
      </c>
      <c r="Q267" s="76">
        <v>0</v>
      </c>
      <c r="R267" s="69" t="s">
        <v>29</v>
      </c>
      <c r="S267" s="70">
        <f t="shared" si="59"/>
        <v>0</v>
      </c>
      <c r="T267" s="71">
        <f t="shared" si="57"/>
        <v>0</v>
      </c>
      <c r="U267" s="72" t="str">
        <f t="shared" si="58"/>
        <v>-</v>
      </c>
      <c r="V267" s="63" t="s">
        <v>29</v>
      </c>
      <c r="W267" s="1"/>
      <c r="Y267" s="73"/>
      <c r="Z267" s="78"/>
      <c r="AB267" s="74"/>
    </row>
    <row r="268" spans="1:28" ht="31.2" x14ac:dyDescent="0.3">
      <c r="A268" s="64" t="s">
        <v>218</v>
      </c>
      <c r="B268" s="65" t="s">
        <v>219</v>
      </c>
      <c r="C268" s="66" t="s">
        <v>28</v>
      </c>
      <c r="D268" s="76">
        <v>0</v>
      </c>
      <c r="E268" s="76">
        <v>0</v>
      </c>
      <c r="F268" s="68" t="s">
        <v>29</v>
      </c>
      <c r="G268" s="76">
        <v>0</v>
      </c>
      <c r="H268" s="76">
        <v>0</v>
      </c>
      <c r="I268" s="76">
        <v>0</v>
      </c>
      <c r="J268" s="76">
        <v>0</v>
      </c>
      <c r="K268" s="76">
        <v>0</v>
      </c>
      <c r="L268" s="76">
        <v>0</v>
      </c>
      <c r="M268" s="76">
        <v>0</v>
      </c>
      <c r="N268" s="76">
        <v>0</v>
      </c>
      <c r="O268" s="76">
        <v>0</v>
      </c>
      <c r="P268" s="76">
        <v>0</v>
      </c>
      <c r="Q268" s="76">
        <v>0</v>
      </c>
      <c r="R268" s="69" t="s">
        <v>29</v>
      </c>
      <c r="S268" s="70">
        <f t="shared" si="59"/>
        <v>0</v>
      </c>
      <c r="T268" s="71">
        <f t="shared" si="57"/>
        <v>0</v>
      </c>
      <c r="U268" s="72" t="str">
        <f t="shared" si="58"/>
        <v>-</v>
      </c>
      <c r="V268" s="63" t="s">
        <v>29</v>
      </c>
      <c r="W268" s="1"/>
      <c r="Y268" s="73"/>
      <c r="Z268" s="78"/>
      <c r="AB268" s="74"/>
    </row>
    <row r="269" spans="1:28" ht="46.8" x14ac:dyDescent="0.3">
      <c r="A269" s="64" t="s">
        <v>220</v>
      </c>
      <c r="B269" s="65" t="s">
        <v>221</v>
      </c>
      <c r="C269" s="66" t="s">
        <v>28</v>
      </c>
      <c r="D269" s="76">
        <v>0</v>
      </c>
      <c r="E269" s="76">
        <v>0</v>
      </c>
      <c r="F269" s="68" t="s">
        <v>29</v>
      </c>
      <c r="G269" s="76">
        <v>0</v>
      </c>
      <c r="H269" s="76">
        <v>0</v>
      </c>
      <c r="I269" s="76">
        <v>0</v>
      </c>
      <c r="J269" s="76">
        <v>0</v>
      </c>
      <c r="K269" s="76">
        <v>0</v>
      </c>
      <c r="L269" s="76">
        <v>0</v>
      </c>
      <c r="M269" s="76">
        <v>0</v>
      </c>
      <c r="N269" s="76">
        <v>0</v>
      </c>
      <c r="O269" s="76">
        <v>0</v>
      </c>
      <c r="P269" s="76">
        <v>0</v>
      </c>
      <c r="Q269" s="76">
        <v>0</v>
      </c>
      <c r="R269" s="69" t="s">
        <v>29</v>
      </c>
      <c r="S269" s="70">
        <f t="shared" si="59"/>
        <v>0</v>
      </c>
      <c r="T269" s="71">
        <f t="shared" si="57"/>
        <v>0</v>
      </c>
      <c r="U269" s="72" t="str">
        <f t="shared" si="58"/>
        <v>-</v>
      </c>
      <c r="V269" s="63" t="s">
        <v>29</v>
      </c>
      <c r="W269" s="1"/>
      <c r="Y269" s="73"/>
      <c r="Z269" s="78"/>
      <c r="AB269" s="74"/>
    </row>
    <row r="270" spans="1:28" ht="31.2" x14ac:dyDescent="0.3">
      <c r="A270" s="64" t="s">
        <v>222</v>
      </c>
      <c r="B270" s="65" t="s">
        <v>120</v>
      </c>
      <c r="C270" s="66" t="s">
        <v>28</v>
      </c>
      <c r="D270" s="76">
        <v>0</v>
      </c>
      <c r="E270" s="76">
        <v>0</v>
      </c>
      <c r="F270" s="68" t="s">
        <v>29</v>
      </c>
      <c r="G270" s="76">
        <v>0</v>
      </c>
      <c r="H270" s="76">
        <v>0</v>
      </c>
      <c r="I270" s="76">
        <v>0</v>
      </c>
      <c r="J270" s="76">
        <v>0</v>
      </c>
      <c r="K270" s="76">
        <v>0</v>
      </c>
      <c r="L270" s="76">
        <v>0</v>
      </c>
      <c r="M270" s="76">
        <v>0</v>
      </c>
      <c r="N270" s="76">
        <v>0</v>
      </c>
      <c r="O270" s="76">
        <v>0</v>
      </c>
      <c r="P270" s="76">
        <v>0</v>
      </c>
      <c r="Q270" s="76">
        <v>0</v>
      </c>
      <c r="R270" s="69" t="s">
        <v>29</v>
      </c>
      <c r="S270" s="70">
        <f t="shared" si="59"/>
        <v>0</v>
      </c>
      <c r="T270" s="71">
        <f t="shared" si="57"/>
        <v>0</v>
      </c>
      <c r="U270" s="72" t="str">
        <f t="shared" si="58"/>
        <v>-</v>
      </c>
      <c r="V270" s="63" t="s">
        <v>29</v>
      </c>
      <c r="W270" s="1"/>
      <c r="Y270" s="73"/>
      <c r="Z270" s="78"/>
      <c r="AB270" s="74"/>
    </row>
    <row r="271" spans="1:28" ht="31.2" x14ac:dyDescent="0.3">
      <c r="A271" s="64" t="s">
        <v>223</v>
      </c>
      <c r="B271" s="65" t="s">
        <v>224</v>
      </c>
      <c r="C271" s="66" t="s">
        <v>28</v>
      </c>
      <c r="D271" s="76">
        <v>0</v>
      </c>
      <c r="E271" s="76">
        <v>0</v>
      </c>
      <c r="F271" s="68" t="s">
        <v>29</v>
      </c>
      <c r="G271" s="76">
        <v>0</v>
      </c>
      <c r="H271" s="76">
        <v>0</v>
      </c>
      <c r="I271" s="76">
        <v>0</v>
      </c>
      <c r="J271" s="76">
        <v>0</v>
      </c>
      <c r="K271" s="76">
        <v>0</v>
      </c>
      <c r="L271" s="76">
        <v>0</v>
      </c>
      <c r="M271" s="76">
        <v>0</v>
      </c>
      <c r="N271" s="76">
        <v>0</v>
      </c>
      <c r="O271" s="76">
        <v>0</v>
      </c>
      <c r="P271" s="76">
        <v>0</v>
      </c>
      <c r="Q271" s="76">
        <v>0</v>
      </c>
      <c r="R271" s="69" t="s">
        <v>29</v>
      </c>
      <c r="S271" s="70">
        <f t="shared" si="59"/>
        <v>0</v>
      </c>
      <c r="T271" s="71">
        <f t="shared" si="57"/>
        <v>0</v>
      </c>
      <c r="U271" s="72" t="str">
        <f t="shared" si="58"/>
        <v>-</v>
      </c>
      <c r="V271" s="63" t="s">
        <v>29</v>
      </c>
      <c r="W271" s="1"/>
      <c r="Y271" s="73"/>
      <c r="Z271" s="78"/>
      <c r="AB271" s="74"/>
    </row>
    <row r="272" spans="1:28" ht="46.8" x14ac:dyDescent="0.3">
      <c r="A272" s="64" t="s">
        <v>225</v>
      </c>
      <c r="B272" s="65" t="s">
        <v>226</v>
      </c>
      <c r="C272" s="66" t="s">
        <v>28</v>
      </c>
      <c r="D272" s="76">
        <v>0</v>
      </c>
      <c r="E272" s="76">
        <v>0</v>
      </c>
      <c r="F272" s="68" t="s">
        <v>29</v>
      </c>
      <c r="G272" s="76">
        <v>0</v>
      </c>
      <c r="H272" s="76">
        <v>0</v>
      </c>
      <c r="I272" s="76">
        <v>0</v>
      </c>
      <c r="J272" s="76">
        <v>0</v>
      </c>
      <c r="K272" s="76">
        <v>0</v>
      </c>
      <c r="L272" s="76">
        <v>0</v>
      </c>
      <c r="M272" s="76">
        <v>0</v>
      </c>
      <c r="N272" s="76">
        <v>0</v>
      </c>
      <c r="O272" s="76">
        <v>0</v>
      </c>
      <c r="P272" s="76">
        <v>0</v>
      </c>
      <c r="Q272" s="76">
        <v>0</v>
      </c>
      <c r="R272" s="69" t="s">
        <v>29</v>
      </c>
      <c r="S272" s="70">
        <f t="shared" si="59"/>
        <v>0</v>
      </c>
      <c r="T272" s="71">
        <f t="shared" si="57"/>
        <v>0</v>
      </c>
      <c r="U272" s="72" t="str">
        <f t="shared" si="58"/>
        <v>-</v>
      </c>
      <c r="V272" s="63" t="s">
        <v>29</v>
      </c>
      <c r="W272" s="1"/>
      <c r="Y272" s="73"/>
      <c r="Z272" s="78"/>
      <c r="AB272" s="74"/>
    </row>
    <row r="273" spans="1:28" x14ac:dyDescent="0.3">
      <c r="A273" s="64" t="s">
        <v>227</v>
      </c>
      <c r="B273" s="65" t="s">
        <v>228</v>
      </c>
      <c r="C273" s="66" t="s">
        <v>28</v>
      </c>
      <c r="D273" s="76">
        <v>0</v>
      </c>
      <c r="E273" s="76">
        <v>0</v>
      </c>
      <c r="F273" s="68" t="s">
        <v>29</v>
      </c>
      <c r="G273" s="76">
        <v>0</v>
      </c>
      <c r="H273" s="76">
        <v>0</v>
      </c>
      <c r="I273" s="76">
        <v>0</v>
      </c>
      <c r="J273" s="76">
        <v>0</v>
      </c>
      <c r="K273" s="76">
        <v>0</v>
      </c>
      <c r="L273" s="76">
        <v>0</v>
      </c>
      <c r="M273" s="76">
        <v>0</v>
      </c>
      <c r="N273" s="76">
        <v>0</v>
      </c>
      <c r="O273" s="76">
        <v>0</v>
      </c>
      <c r="P273" s="76">
        <v>0</v>
      </c>
      <c r="Q273" s="76">
        <v>0</v>
      </c>
      <c r="R273" s="69" t="s">
        <v>29</v>
      </c>
      <c r="S273" s="70">
        <f t="shared" si="59"/>
        <v>0</v>
      </c>
      <c r="T273" s="71">
        <f t="shared" si="57"/>
        <v>0</v>
      </c>
      <c r="U273" s="72" t="str">
        <f t="shared" si="58"/>
        <v>-</v>
      </c>
      <c r="V273" s="63" t="s">
        <v>29</v>
      </c>
      <c r="W273" s="1"/>
      <c r="Y273" s="73"/>
      <c r="Z273" s="78"/>
      <c r="AB273" s="74"/>
    </row>
    <row r="274" spans="1:28" ht="31.2" x14ac:dyDescent="0.3">
      <c r="A274" s="64" t="s">
        <v>229</v>
      </c>
      <c r="B274" s="65" t="s">
        <v>230</v>
      </c>
      <c r="C274" s="66" t="s">
        <v>28</v>
      </c>
      <c r="D274" s="76">
        <v>0</v>
      </c>
      <c r="E274" s="76">
        <v>0</v>
      </c>
      <c r="F274" s="68" t="s">
        <v>29</v>
      </c>
      <c r="G274" s="76">
        <v>0</v>
      </c>
      <c r="H274" s="76">
        <v>0</v>
      </c>
      <c r="I274" s="76">
        <v>0</v>
      </c>
      <c r="J274" s="76">
        <v>0</v>
      </c>
      <c r="K274" s="76">
        <v>0</v>
      </c>
      <c r="L274" s="76">
        <v>0</v>
      </c>
      <c r="M274" s="76">
        <v>0</v>
      </c>
      <c r="N274" s="76">
        <v>0</v>
      </c>
      <c r="O274" s="76">
        <v>0</v>
      </c>
      <c r="P274" s="76">
        <v>0</v>
      </c>
      <c r="Q274" s="76">
        <v>0</v>
      </c>
      <c r="R274" s="69" t="s">
        <v>29</v>
      </c>
      <c r="S274" s="70">
        <f t="shared" si="59"/>
        <v>0</v>
      </c>
      <c r="T274" s="71">
        <f t="shared" si="57"/>
        <v>0</v>
      </c>
      <c r="U274" s="72" t="str">
        <f t="shared" si="58"/>
        <v>-</v>
      </c>
      <c r="V274" s="63" t="s">
        <v>29</v>
      </c>
      <c r="W274" s="1"/>
      <c r="Y274" s="73"/>
      <c r="Z274" s="78"/>
      <c r="AB274" s="74"/>
    </row>
    <row r="275" spans="1:28" ht="31.2" x14ac:dyDescent="0.3">
      <c r="A275" s="64" t="s">
        <v>231</v>
      </c>
      <c r="B275" s="65" t="s">
        <v>232</v>
      </c>
      <c r="C275" s="66" t="s">
        <v>28</v>
      </c>
      <c r="D275" s="76">
        <v>0</v>
      </c>
      <c r="E275" s="76">
        <v>0</v>
      </c>
      <c r="F275" s="68" t="s">
        <v>29</v>
      </c>
      <c r="G275" s="76">
        <v>0</v>
      </c>
      <c r="H275" s="76">
        <v>0</v>
      </c>
      <c r="I275" s="76">
        <v>0</v>
      </c>
      <c r="J275" s="76">
        <v>0</v>
      </c>
      <c r="K275" s="76">
        <v>0</v>
      </c>
      <c r="L275" s="76">
        <v>0</v>
      </c>
      <c r="M275" s="76">
        <v>0</v>
      </c>
      <c r="N275" s="76">
        <v>0</v>
      </c>
      <c r="O275" s="76">
        <v>0</v>
      </c>
      <c r="P275" s="76">
        <v>0</v>
      </c>
      <c r="Q275" s="76">
        <v>0</v>
      </c>
      <c r="R275" s="69" t="s">
        <v>29</v>
      </c>
      <c r="S275" s="70">
        <f t="shared" si="59"/>
        <v>0</v>
      </c>
      <c r="T275" s="71">
        <f t="shared" si="57"/>
        <v>0</v>
      </c>
      <c r="U275" s="72" t="str">
        <f t="shared" si="58"/>
        <v>-</v>
      </c>
      <c r="V275" s="63" t="s">
        <v>29</v>
      </c>
      <c r="W275" s="1"/>
      <c r="Y275" s="73"/>
      <c r="Z275" s="78"/>
      <c r="AB275" s="74"/>
    </row>
    <row r="276" spans="1:28" ht="31.2" x14ac:dyDescent="0.3">
      <c r="A276" s="64" t="s">
        <v>233</v>
      </c>
      <c r="B276" s="65" t="s">
        <v>234</v>
      </c>
      <c r="C276" s="66" t="s">
        <v>28</v>
      </c>
      <c r="D276" s="76">
        <v>0</v>
      </c>
      <c r="E276" s="76">
        <v>0</v>
      </c>
      <c r="F276" s="68" t="s">
        <v>29</v>
      </c>
      <c r="G276" s="76">
        <v>0</v>
      </c>
      <c r="H276" s="76">
        <v>0</v>
      </c>
      <c r="I276" s="76">
        <v>0</v>
      </c>
      <c r="J276" s="76">
        <v>0</v>
      </c>
      <c r="K276" s="76">
        <v>0</v>
      </c>
      <c r="L276" s="76">
        <v>0</v>
      </c>
      <c r="M276" s="76">
        <v>0</v>
      </c>
      <c r="N276" s="76">
        <v>0</v>
      </c>
      <c r="O276" s="76">
        <v>0</v>
      </c>
      <c r="P276" s="76">
        <v>0</v>
      </c>
      <c r="Q276" s="76">
        <v>0</v>
      </c>
      <c r="R276" s="69" t="s">
        <v>29</v>
      </c>
      <c r="S276" s="70">
        <f t="shared" si="59"/>
        <v>0</v>
      </c>
      <c r="T276" s="71">
        <f t="shared" si="57"/>
        <v>0</v>
      </c>
      <c r="U276" s="72" t="str">
        <f t="shared" si="58"/>
        <v>-</v>
      </c>
      <c r="V276" s="63" t="s">
        <v>29</v>
      </c>
      <c r="W276" s="1"/>
      <c r="Y276" s="73"/>
      <c r="Z276" s="78"/>
      <c r="AB276" s="74"/>
    </row>
    <row r="277" spans="1:28" ht="31.2" x14ac:dyDescent="0.3">
      <c r="A277" s="64" t="s">
        <v>235</v>
      </c>
      <c r="B277" s="65" t="s">
        <v>236</v>
      </c>
      <c r="C277" s="66" t="s">
        <v>28</v>
      </c>
      <c r="D277" s="76">
        <v>0</v>
      </c>
      <c r="E277" s="76">
        <v>0</v>
      </c>
      <c r="F277" s="68" t="s">
        <v>29</v>
      </c>
      <c r="G277" s="76">
        <v>0</v>
      </c>
      <c r="H277" s="76">
        <v>0</v>
      </c>
      <c r="I277" s="76">
        <v>0</v>
      </c>
      <c r="J277" s="76">
        <v>0</v>
      </c>
      <c r="K277" s="76">
        <v>0</v>
      </c>
      <c r="L277" s="76">
        <v>0</v>
      </c>
      <c r="M277" s="76">
        <v>0</v>
      </c>
      <c r="N277" s="76">
        <v>0</v>
      </c>
      <c r="O277" s="76">
        <v>0</v>
      </c>
      <c r="P277" s="76">
        <v>0</v>
      </c>
      <c r="Q277" s="76">
        <v>0</v>
      </c>
      <c r="R277" s="69" t="s">
        <v>29</v>
      </c>
      <c r="S277" s="70">
        <f t="shared" si="59"/>
        <v>0</v>
      </c>
      <c r="T277" s="71">
        <f t="shared" si="57"/>
        <v>0</v>
      </c>
      <c r="U277" s="72" t="str">
        <f t="shared" si="58"/>
        <v>-</v>
      </c>
      <c r="V277" s="63" t="s">
        <v>29</v>
      </c>
      <c r="W277" s="1"/>
      <c r="Y277" s="73"/>
      <c r="Z277" s="78"/>
      <c r="AB277" s="74"/>
    </row>
    <row r="278" spans="1:28" ht="31.2" x14ac:dyDescent="0.3">
      <c r="A278" s="64" t="s">
        <v>237</v>
      </c>
      <c r="B278" s="65" t="s">
        <v>238</v>
      </c>
      <c r="C278" s="66" t="s">
        <v>28</v>
      </c>
      <c r="D278" s="76">
        <v>0</v>
      </c>
      <c r="E278" s="76">
        <v>0</v>
      </c>
      <c r="F278" s="68" t="s">
        <v>29</v>
      </c>
      <c r="G278" s="76">
        <v>0</v>
      </c>
      <c r="H278" s="76">
        <v>0</v>
      </c>
      <c r="I278" s="76">
        <v>0</v>
      </c>
      <c r="J278" s="76">
        <v>0</v>
      </c>
      <c r="K278" s="76">
        <v>0</v>
      </c>
      <c r="L278" s="76">
        <v>0</v>
      </c>
      <c r="M278" s="76">
        <v>0</v>
      </c>
      <c r="N278" s="76">
        <v>0</v>
      </c>
      <c r="O278" s="76">
        <v>0</v>
      </c>
      <c r="P278" s="76">
        <v>0</v>
      </c>
      <c r="Q278" s="76">
        <v>0</v>
      </c>
      <c r="R278" s="69" t="s">
        <v>29</v>
      </c>
      <c r="S278" s="70">
        <f t="shared" si="59"/>
        <v>0</v>
      </c>
      <c r="T278" s="71">
        <f t="shared" si="57"/>
        <v>0</v>
      </c>
      <c r="U278" s="72" t="str">
        <f t="shared" si="58"/>
        <v>-</v>
      </c>
      <c r="V278" s="63" t="s">
        <v>29</v>
      </c>
      <c r="W278" s="1"/>
      <c r="Y278" s="73"/>
      <c r="Z278" s="78"/>
      <c r="AB278" s="74"/>
    </row>
    <row r="279" spans="1:28" ht="46.8" x14ac:dyDescent="0.3">
      <c r="A279" s="64" t="s">
        <v>239</v>
      </c>
      <c r="B279" s="65" t="s">
        <v>240</v>
      </c>
      <c r="C279" s="66" t="s">
        <v>28</v>
      </c>
      <c r="D279" s="76">
        <v>0</v>
      </c>
      <c r="E279" s="76">
        <v>0</v>
      </c>
      <c r="F279" s="68" t="s">
        <v>29</v>
      </c>
      <c r="G279" s="76">
        <v>0</v>
      </c>
      <c r="H279" s="76">
        <v>0</v>
      </c>
      <c r="I279" s="76">
        <v>0</v>
      </c>
      <c r="J279" s="76">
        <v>0</v>
      </c>
      <c r="K279" s="76">
        <v>0</v>
      </c>
      <c r="L279" s="76">
        <v>0</v>
      </c>
      <c r="M279" s="76">
        <v>0</v>
      </c>
      <c r="N279" s="76">
        <v>0</v>
      </c>
      <c r="O279" s="76">
        <v>0</v>
      </c>
      <c r="P279" s="76">
        <v>0</v>
      </c>
      <c r="Q279" s="76">
        <v>0</v>
      </c>
      <c r="R279" s="69" t="s">
        <v>29</v>
      </c>
      <c r="S279" s="70">
        <f t="shared" si="59"/>
        <v>0</v>
      </c>
      <c r="T279" s="71">
        <f t="shared" si="57"/>
        <v>0</v>
      </c>
      <c r="U279" s="72" t="str">
        <f t="shared" si="58"/>
        <v>-</v>
      </c>
      <c r="V279" s="63" t="s">
        <v>29</v>
      </c>
      <c r="W279" s="1"/>
      <c r="Y279" s="73"/>
      <c r="Z279" s="78"/>
      <c r="AB279" s="74"/>
    </row>
    <row r="280" spans="1:28" ht="31.2" x14ac:dyDescent="0.3">
      <c r="A280" s="64" t="s">
        <v>241</v>
      </c>
      <c r="B280" s="65" t="s">
        <v>242</v>
      </c>
      <c r="C280" s="66" t="s">
        <v>28</v>
      </c>
      <c r="D280" s="76">
        <v>0</v>
      </c>
      <c r="E280" s="76">
        <v>0</v>
      </c>
      <c r="F280" s="68" t="s">
        <v>29</v>
      </c>
      <c r="G280" s="76">
        <v>0</v>
      </c>
      <c r="H280" s="76">
        <v>0</v>
      </c>
      <c r="I280" s="76">
        <v>0</v>
      </c>
      <c r="J280" s="76">
        <v>0</v>
      </c>
      <c r="K280" s="76">
        <v>0</v>
      </c>
      <c r="L280" s="76">
        <v>0</v>
      </c>
      <c r="M280" s="76">
        <v>0</v>
      </c>
      <c r="N280" s="76">
        <v>0</v>
      </c>
      <c r="O280" s="76">
        <v>0</v>
      </c>
      <c r="P280" s="76">
        <v>0</v>
      </c>
      <c r="Q280" s="76">
        <v>0</v>
      </c>
      <c r="R280" s="69" t="s">
        <v>29</v>
      </c>
      <c r="S280" s="70">
        <f t="shared" si="59"/>
        <v>0</v>
      </c>
      <c r="T280" s="71">
        <f t="shared" si="57"/>
        <v>0</v>
      </c>
      <c r="U280" s="72" t="str">
        <f t="shared" si="58"/>
        <v>-</v>
      </c>
      <c r="V280" s="63" t="s">
        <v>29</v>
      </c>
      <c r="W280" s="1"/>
      <c r="Y280" s="73"/>
      <c r="Z280" s="78"/>
      <c r="AB280" s="74"/>
    </row>
    <row r="281" spans="1:28" ht="31.2" x14ac:dyDescent="0.3">
      <c r="A281" s="64" t="s">
        <v>243</v>
      </c>
      <c r="B281" s="65" t="s">
        <v>130</v>
      </c>
      <c r="C281" s="66" t="s">
        <v>28</v>
      </c>
      <c r="D281" s="76">
        <v>0</v>
      </c>
      <c r="E281" s="76">
        <v>0</v>
      </c>
      <c r="F281" s="68" t="s">
        <v>29</v>
      </c>
      <c r="G281" s="76">
        <v>0</v>
      </c>
      <c r="H281" s="76">
        <v>0</v>
      </c>
      <c r="I281" s="76">
        <v>0</v>
      </c>
      <c r="J281" s="76">
        <v>0</v>
      </c>
      <c r="K281" s="76">
        <v>0</v>
      </c>
      <c r="L281" s="76">
        <v>0</v>
      </c>
      <c r="M281" s="76">
        <v>0</v>
      </c>
      <c r="N281" s="76">
        <v>0</v>
      </c>
      <c r="O281" s="76">
        <v>0</v>
      </c>
      <c r="P281" s="76">
        <v>0</v>
      </c>
      <c r="Q281" s="76">
        <v>0</v>
      </c>
      <c r="R281" s="69" t="s">
        <v>29</v>
      </c>
      <c r="S281" s="70">
        <f t="shared" si="59"/>
        <v>0</v>
      </c>
      <c r="T281" s="71">
        <f t="shared" ref="T281:T286" si="61">IF(H281="нд","нд",(K281+M281+O281)-(J281+L281+N281))</f>
        <v>0</v>
      </c>
      <c r="U281" s="72" t="str">
        <f t="shared" ref="U281:U286" si="62">IF(H281="нд","нд",IF((J281+L281+N281)&gt;0,T281/(J281+L281+N281),"-"))</f>
        <v>-</v>
      </c>
      <c r="V281" s="63" t="s">
        <v>29</v>
      </c>
      <c r="W281" s="1"/>
      <c r="Y281" s="73"/>
      <c r="Z281" s="78"/>
      <c r="AB281" s="74"/>
    </row>
    <row r="282" spans="1:28" x14ac:dyDescent="0.3">
      <c r="A282" s="64" t="s">
        <v>244</v>
      </c>
      <c r="B282" s="65" t="s">
        <v>132</v>
      </c>
      <c r="C282" s="66" t="s">
        <v>28</v>
      </c>
      <c r="D282" s="76">
        <f>SUM(D283:D285)</f>
        <v>0</v>
      </c>
      <c r="E282" s="76">
        <f>SUM(E283:E285)</f>
        <v>0</v>
      </c>
      <c r="F282" s="68" t="s">
        <v>29</v>
      </c>
      <c r="G282" s="76">
        <f t="shared" ref="G282:Q282" si="63">SUM(G283:G285)</f>
        <v>251.73672375233721</v>
      </c>
      <c r="H282" s="76">
        <f t="shared" si="63"/>
        <v>36.783824324963661</v>
      </c>
      <c r="I282" s="76">
        <f t="shared" si="63"/>
        <v>0</v>
      </c>
      <c r="J282" s="76">
        <f t="shared" si="63"/>
        <v>0</v>
      </c>
      <c r="K282" s="76">
        <f t="shared" si="63"/>
        <v>0</v>
      </c>
      <c r="L282" s="76">
        <f t="shared" si="63"/>
        <v>0</v>
      </c>
      <c r="M282" s="76">
        <f t="shared" si="63"/>
        <v>0</v>
      </c>
      <c r="N282" s="76">
        <f t="shared" si="63"/>
        <v>36.783824324963661</v>
      </c>
      <c r="O282" s="76">
        <f t="shared" si="63"/>
        <v>0</v>
      </c>
      <c r="P282" s="76">
        <f t="shared" si="63"/>
        <v>0</v>
      </c>
      <c r="Q282" s="76">
        <f t="shared" si="63"/>
        <v>0</v>
      </c>
      <c r="R282" s="69" t="s">
        <v>29</v>
      </c>
      <c r="S282" s="70">
        <f t="shared" si="59"/>
        <v>251.73672375233721</v>
      </c>
      <c r="T282" s="71">
        <f t="shared" si="61"/>
        <v>-36.783824324963661</v>
      </c>
      <c r="U282" s="72">
        <f t="shared" si="62"/>
        <v>-1</v>
      </c>
      <c r="V282" s="63" t="s">
        <v>29</v>
      </c>
      <c r="W282" s="1"/>
      <c r="Y282" s="73"/>
      <c r="Z282" s="78"/>
      <c r="AB282" s="74"/>
    </row>
    <row r="283" spans="1:28" ht="93.6" x14ac:dyDescent="0.3">
      <c r="A283" s="63" t="str">
        <f>'[1]Формат ИПР'!A271</f>
        <v>1.3.5</v>
      </c>
      <c r="B283" s="65" t="str">
        <f>'[1]Формат ИПР'!B271</f>
        <v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v>
      </c>
      <c r="C283" s="63" t="str">
        <f>'[1]Формат ИПР'!C271</f>
        <v>K_Che355</v>
      </c>
      <c r="D283" s="68" t="str">
        <f>'[1]Формат ИПР'!LO271</f>
        <v>нд</v>
      </c>
      <c r="E283" s="68">
        <f>'[1]Формат ИПР'!AT271</f>
        <v>0</v>
      </c>
      <c r="F283" s="68" t="s">
        <v>29</v>
      </c>
      <c r="G283" s="68">
        <f>'[1]Формат ИПР'!AU271</f>
        <v>219.39790409964507</v>
      </c>
      <c r="H283" s="70">
        <f t="shared" ref="H283:H285" si="64">IF(J283="нд","нд",(J283+L283+N283+P283))</f>
        <v>31.8942356437779</v>
      </c>
      <c r="I283" s="68">
        <f t="shared" ref="I283:I285" si="65">K283+M283+O283+Q283</f>
        <v>0</v>
      </c>
      <c r="J283" s="68">
        <f>'[1]Формат ИПР'!AY271</f>
        <v>0</v>
      </c>
      <c r="K283" s="68">
        <f>'[1]Формат ИПР'!AZ271</f>
        <v>0</v>
      </c>
      <c r="L283" s="68">
        <f>'[1]Формат ИПР'!BA271</f>
        <v>0</v>
      </c>
      <c r="M283" s="68">
        <f>'[1]Формат ИПР'!BB271</f>
        <v>0</v>
      </c>
      <c r="N283" s="68">
        <f>'[1]Формат ИПР'!BC271</f>
        <v>31.8942356437779</v>
      </c>
      <c r="O283" s="68">
        <f>'[1]Формат ИПР'!BD271</f>
        <v>0</v>
      </c>
      <c r="P283" s="68">
        <f>'[1]Формат ИПР'!BE271</f>
        <v>0</v>
      </c>
      <c r="Q283" s="68">
        <f>'[1]Формат ИПР'!BF271</f>
        <v>0</v>
      </c>
      <c r="R283" s="69" t="s">
        <v>29</v>
      </c>
      <c r="S283" s="70">
        <f t="shared" si="59"/>
        <v>219.39790409964507</v>
      </c>
      <c r="T283" s="71">
        <f t="shared" si="61"/>
        <v>-31.8942356437779</v>
      </c>
      <c r="U283" s="72">
        <f t="shared" si="62"/>
        <v>-1</v>
      </c>
      <c r="V283" s="66" t="str">
        <f>'[1]Формат ИПР'!BJ271</f>
        <v>нд</v>
      </c>
      <c r="W283" s="1"/>
      <c r="Y283" s="73"/>
      <c r="Z283" s="78"/>
      <c r="AB283" s="74"/>
    </row>
    <row r="284" spans="1:28" ht="78" x14ac:dyDescent="0.3">
      <c r="A284" s="63" t="str">
        <f>'[1]Формат ИПР'!A272</f>
        <v>1.3.5</v>
      </c>
      <c r="B284" s="65" t="str">
        <f>'[1]Формат ИПР'!B272</f>
        <v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v>
      </c>
      <c r="C284" s="63" t="str">
        <f>'[1]Формат ИПР'!C272</f>
        <v>K_Che356</v>
      </c>
      <c r="D284" s="68" t="str">
        <f>'[1]Формат ИПР'!LO272</f>
        <v>нд</v>
      </c>
      <c r="E284" s="68">
        <f>'[1]Формат ИПР'!AT272</f>
        <v>0</v>
      </c>
      <c r="F284" s="68" t="s">
        <v>29</v>
      </c>
      <c r="G284" s="68">
        <f>'[1]Формат ИПР'!AU272</f>
        <v>11.572452240416901</v>
      </c>
      <c r="H284" s="70">
        <f t="shared" si="64"/>
        <v>1.6887127906383201</v>
      </c>
      <c r="I284" s="68">
        <f t="shared" si="65"/>
        <v>0</v>
      </c>
      <c r="J284" s="68">
        <f>'[1]Формат ИПР'!AY272</f>
        <v>0</v>
      </c>
      <c r="K284" s="68">
        <f>'[1]Формат ИПР'!AZ272</f>
        <v>0</v>
      </c>
      <c r="L284" s="68">
        <f>'[1]Формат ИПР'!BA272</f>
        <v>0</v>
      </c>
      <c r="M284" s="68">
        <f>'[1]Формат ИПР'!BB272</f>
        <v>0</v>
      </c>
      <c r="N284" s="68">
        <f>'[1]Формат ИПР'!BC272</f>
        <v>1.6887127906383201</v>
      </c>
      <c r="O284" s="68">
        <f>'[1]Формат ИПР'!BD272</f>
        <v>0</v>
      </c>
      <c r="P284" s="68">
        <f>'[1]Формат ИПР'!BE272</f>
        <v>0</v>
      </c>
      <c r="Q284" s="68">
        <f>'[1]Формат ИПР'!BF272</f>
        <v>0</v>
      </c>
      <c r="R284" s="69" t="s">
        <v>29</v>
      </c>
      <c r="S284" s="70">
        <f t="shared" si="59"/>
        <v>11.572452240416901</v>
      </c>
      <c r="T284" s="71">
        <f t="shared" si="61"/>
        <v>-1.6887127906383201</v>
      </c>
      <c r="U284" s="72">
        <f t="shared" si="62"/>
        <v>-1</v>
      </c>
      <c r="V284" s="66" t="str">
        <f>'[1]Формат ИПР'!BJ272</f>
        <v>нд</v>
      </c>
      <c r="W284" s="1"/>
      <c r="Y284" s="73"/>
      <c r="Z284" s="78"/>
      <c r="AB284" s="74"/>
    </row>
    <row r="285" spans="1:28" ht="78" x14ac:dyDescent="0.3">
      <c r="A285" s="63" t="str">
        <f>'[1]Формат ИПР'!A273</f>
        <v>1.3.5</v>
      </c>
      <c r="B285" s="65" t="str">
        <f>'[1]Формат ИПР'!B273</f>
        <v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v>
      </c>
      <c r="C285" s="63" t="str">
        <f>'[1]Формат ИПР'!C273</f>
        <v>K_Che357</v>
      </c>
      <c r="D285" s="68" t="str">
        <f>'[1]Формат ИПР'!LO273</f>
        <v>нд</v>
      </c>
      <c r="E285" s="68">
        <f>'[1]Формат ИПР'!AT273</f>
        <v>0</v>
      </c>
      <c r="F285" s="68" t="s">
        <v>29</v>
      </c>
      <c r="G285" s="68">
        <f>'[1]Формат ИПР'!AU273</f>
        <v>20.766367412275237</v>
      </c>
      <c r="H285" s="70">
        <f t="shared" si="64"/>
        <v>3.2008758905474402</v>
      </c>
      <c r="I285" s="68">
        <f t="shared" si="65"/>
        <v>0</v>
      </c>
      <c r="J285" s="68">
        <f>'[1]Формат ИПР'!AY273</f>
        <v>0</v>
      </c>
      <c r="K285" s="68">
        <f>'[1]Формат ИПР'!AZ273</f>
        <v>0</v>
      </c>
      <c r="L285" s="68">
        <f>'[1]Формат ИПР'!BA273</f>
        <v>0</v>
      </c>
      <c r="M285" s="68">
        <f>'[1]Формат ИПР'!BB273</f>
        <v>0</v>
      </c>
      <c r="N285" s="68">
        <f>'[1]Формат ИПР'!BC273</f>
        <v>3.2008758905474402</v>
      </c>
      <c r="O285" s="68">
        <f>'[1]Формат ИПР'!BD273</f>
        <v>0</v>
      </c>
      <c r="P285" s="68">
        <f>'[1]Формат ИПР'!BE273</f>
        <v>0</v>
      </c>
      <c r="Q285" s="68">
        <f>'[1]Формат ИПР'!BF273</f>
        <v>0</v>
      </c>
      <c r="R285" s="69" t="s">
        <v>29</v>
      </c>
      <c r="S285" s="70">
        <f t="shared" si="59"/>
        <v>20.766367412275237</v>
      </c>
      <c r="T285" s="71">
        <f t="shared" si="61"/>
        <v>-3.2008758905474402</v>
      </c>
      <c r="U285" s="72">
        <f t="shared" si="62"/>
        <v>-1</v>
      </c>
      <c r="V285" s="66" t="str">
        <f>'[1]Формат ИПР'!BJ273</f>
        <v>нд</v>
      </c>
      <c r="W285" s="1"/>
      <c r="Y285" s="73"/>
      <c r="Z285" s="78"/>
      <c r="AB285" s="74"/>
    </row>
    <row r="286" spans="1:28" x14ac:dyDescent="0.3">
      <c r="A286" s="64" t="s">
        <v>245</v>
      </c>
      <c r="B286" s="65" t="s">
        <v>246</v>
      </c>
      <c r="C286" s="66" t="s">
        <v>28</v>
      </c>
      <c r="D286" s="68">
        <v>0</v>
      </c>
      <c r="E286" s="68">
        <v>0</v>
      </c>
      <c r="F286" s="68" t="s">
        <v>29</v>
      </c>
      <c r="G286" s="68">
        <v>0</v>
      </c>
      <c r="H286" s="68">
        <v>0</v>
      </c>
      <c r="I286" s="68">
        <v>0</v>
      </c>
      <c r="J286" s="68">
        <v>0</v>
      </c>
      <c r="K286" s="68">
        <v>0</v>
      </c>
      <c r="L286" s="68">
        <v>0</v>
      </c>
      <c r="M286" s="68">
        <v>0</v>
      </c>
      <c r="N286" s="68">
        <v>0</v>
      </c>
      <c r="O286" s="68">
        <v>0</v>
      </c>
      <c r="P286" s="68">
        <v>0</v>
      </c>
      <c r="Q286" s="68">
        <v>0</v>
      </c>
      <c r="R286" s="69" t="s">
        <v>29</v>
      </c>
      <c r="S286" s="70">
        <f t="shared" si="59"/>
        <v>0</v>
      </c>
      <c r="T286" s="71">
        <f t="shared" si="61"/>
        <v>0</v>
      </c>
      <c r="U286" s="72" t="str">
        <f t="shared" si="62"/>
        <v>-</v>
      </c>
      <c r="V286" s="63" t="s">
        <v>29</v>
      </c>
      <c r="W286" s="1"/>
      <c r="Y286" s="73"/>
      <c r="Z286" s="78"/>
      <c r="AB286" s="74"/>
    </row>
    <row r="287" spans="1:28" s="6" customFormat="1" x14ac:dyDescent="0.3">
      <c r="A287" s="83"/>
      <c r="B287" s="84"/>
      <c r="C287" s="85"/>
      <c r="D287" s="86"/>
      <c r="E287" s="86"/>
      <c r="F287" s="86"/>
      <c r="G287" s="86"/>
      <c r="H287" s="86"/>
      <c r="I287" s="86"/>
      <c r="J287" s="86"/>
      <c r="K287" s="86"/>
      <c r="L287" s="86"/>
      <c r="M287" s="86"/>
      <c r="N287" s="86"/>
      <c r="O287" s="86"/>
      <c r="P287" s="86"/>
      <c r="Q287" s="86"/>
      <c r="R287" s="87"/>
      <c r="S287" s="88"/>
      <c r="T287" s="88"/>
      <c r="U287" s="89"/>
      <c r="V287" s="90"/>
      <c r="W287" s="1"/>
      <c r="X287" s="4"/>
    </row>
    <row r="288" spans="1:28" s="6" customFormat="1" x14ac:dyDescent="0.3">
      <c r="A288" s="91"/>
      <c r="B288" s="92"/>
      <c r="C288" s="93"/>
      <c r="D288" s="90"/>
      <c r="E288" s="90"/>
      <c r="F288" s="90"/>
      <c r="G288" s="94"/>
      <c r="H288" s="90"/>
      <c r="I288" s="90"/>
      <c r="J288" s="90"/>
      <c r="K288" s="90"/>
      <c r="L288" s="90"/>
      <c r="M288" s="90"/>
      <c r="N288" s="90"/>
      <c r="O288" s="90"/>
      <c r="P288" s="90"/>
      <c r="Q288" s="90"/>
      <c r="R288" s="90"/>
      <c r="S288" s="90"/>
      <c r="T288" s="95"/>
      <c r="U288" s="90"/>
      <c r="V288" s="59"/>
    </row>
    <row r="289" spans="1:22" x14ac:dyDescent="0.3">
      <c r="A289" s="96" t="s">
        <v>247</v>
      </c>
      <c r="B289" s="96"/>
      <c r="C289" s="97"/>
      <c r="D289" s="97"/>
      <c r="E289" s="98"/>
      <c r="F289" s="97"/>
      <c r="G289" s="97"/>
      <c r="H289" s="98"/>
      <c r="I289" s="98"/>
      <c r="J289" s="98"/>
      <c r="K289" s="98"/>
      <c r="L289" s="98"/>
      <c r="M289" s="98"/>
      <c r="N289" s="98"/>
      <c r="O289" s="98"/>
      <c r="P289" s="98"/>
      <c r="Q289" s="98"/>
      <c r="R289" s="98"/>
      <c r="S289" s="98"/>
      <c r="T289" s="98"/>
      <c r="U289" s="99"/>
      <c r="V289" s="100"/>
    </row>
    <row r="290" spans="1:22" x14ac:dyDescent="0.3">
      <c r="A290" s="91"/>
      <c r="B290" s="101" t="s">
        <v>248</v>
      </c>
      <c r="C290" s="59"/>
      <c r="D290" s="59"/>
      <c r="E290" s="98"/>
      <c r="F290" s="59"/>
      <c r="G290" s="59"/>
      <c r="H290" s="98"/>
      <c r="I290" s="98"/>
      <c r="J290" s="98"/>
      <c r="K290" s="98"/>
      <c r="L290" s="98"/>
      <c r="M290" s="98"/>
      <c r="N290" s="98"/>
      <c r="O290" s="98"/>
      <c r="P290" s="98"/>
      <c r="Q290" s="98"/>
      <c r="R290" s="98"/>
      <c r="S290" s="98"/>
      <c r="T290" s="98"/>
      <c r="U290" s="98"/>
      <c r="V290" s="100"/>
    </row>
    <row r="291" spans="1:22" x14ac:dyDescent="0.3">
      <c r="A291" s="91">
        <v>1</v>
      </c>
      <c r="B291" s="101" t="s">
        <v>249</v>
      </c>
      <c r="C291" s="59"/>
      <c r="D291" s="101"/>
      <c r="E291" s="98"/>
      <c r="F291" s="101"/>
      <c r="G291" s="101"/>
      <c r="H291" s="98"/>
      <c r="I291" s="98"/>
      <c r="J291" s="98"/>
      <c r="K291" s="98"/>
      <c r="L291" s="98"/>
      <c r="M291" s="98"/>
      <c r="N291" s="98"/>
      <c r="O291" s="98"/>
      <c r="P291" s="98"/>
      <c r="Q291" s="98"/>
      <c r="R291" s="98"/>
      <c r="S291" s="98"/>
      <c r="T291" s="98"/>
      <c r="U291" s="98"/>
      <c r="V291" s="100"/>
    </row>
    <row r="292" spans="1:22" x14ac:dyDescent="0.3">
      <c r="A292" s="91">
        <v>2</v>
      </c>
      <c r="B292" s="101" t="s">
        <v>250</v>
      </c>
      <c r="C292" s="59"/>
      <c r="D292" s="101"/>
      <c r="E292" s="98"/>
      <c r="F292" s="101"/>
      <c r="G292" s="101"/>
      <c r="H292" s="98"/>
      <c r="I292" s="98"/>
      <c r="J292" s="98"/>
      <c r="K292" s="98"/>
      <c r="L292" s="98"/>
      <c r="M292" s="98"/>
      <c r="N292" s="98"/>
      <c r="O292" s="98"/>
      <c r="P292" s="98"/>
      <c r="Q292" s="98"/>
      <c r="R292" s="98"/>
      <c r="S292" s="98"/>
      <c r="T292" s="98"/>
      <c r="U292" s="98"/>
      <c r="V292" s="100"/>
    </row>
    <row r="293" spans="1:22" x14ac:dyDescent="0.3">
      <c r="A293" s="91" t="s">
        <v>251</v>
      </c>
      <c r="B293" s="101"/>
      <c r="C293" s="59"/>
      <c r="D293" s="59"/>
      <c r="E293" s="98"/>
      <c r="F293" s="59"/>
      <c r="G293" s="59"/>
      <c r="H293" s="98"/>
      <c r="I293" s="98"/>
      <c r="J293" s="98"/>
      <c r="K293" s="98"/>
      <c r="L293" s="98"/>
      <c r="M293" s="98"/>
      <c r="N293" s="98"/>
      <c r="O293" s="98"/>
      <c r="P293" s="98"/>
      <c r="Q293" s="98"/>
      <c r="R293" s="98"/>
      <c r="S293" s="98"/>
      <c r="T293" s="102"/>
      <c r="U293" s="90"/>
      <c r="V293" s="100"/>
    </row>
    <row r="294" spans="1:22" x14ac:dyDescent="0.3">
      <c r="A294" s="103"/>
      <c r="B294" s="104"/>
      <c r="C294" s="105"/>
      <c r="D294" s="105"/>
      <c r="E294" s="105"/>
      <c r="F294" s="105"/>
      <c r="G294" s="105"/>
      <c r="H294" s="105"/>
      <c r="I294" s="105"/>
      <c r="J294" s="105"/>
      <c r="K294" s="105"/>
      <c r="L294" s="105"/>
      <c r="M294" s="105"/>
      <c r="N294" s="105"/>
      <c r="O294" s="105"/>
      <c r="P294" s="105"/>
      <c r="Q294" s="105"/>
      <c r="R294" s="105"/>
      <c r="S294" s="105"/>
      <c r="T294" s="106"/>
      <c r="U294" s="105"/>
      <c r="V294" s="105"/>
    </row>
    <row r="295" spans="1:22" x14ac:dyDescent="0.3">
      <c r="A295" s="103"/>
      <c r="B295" s="104" t="s">
        <v>252</v>
      </c>
      <c r="C295" s="105"/>
      <c r="D295" s="104"/>
      <c r="E295" s="104"/>
      <c r="F295" s="104"/>
      <c r="G295" s="104"/>
      <c r="H295" s="105"/>
      <c r="I295" s="105"/>
      <c r="J295" s="105"/>
      <c r="K295" s="105"/>
      <c r="L295" s="105"/>
      <c r="M295" s="105"/>
      <c r="N295" s="105"/>
      <c r="O295" s="105"/>
      <c r="P295" s="105"/>
      <c r="Q295" s="105"/>
      <c r="R295" s="105"/>
      <c r="S295" s="105"/>
      <c r="T295" s="106"/>
      <c r="U295" s="105"/>
      <c r="V295" s="105"/>
    </row>
    <row r="296" spans="1:22" x14ac:dyDescent="0.3">
      <c r="A296" s="103"/>
      <c r="B296" s="107" t="s">
        <v>253</v>
      </c>
      <c r="C296" s="107"/>
      <c r="D296" s="107"/>
      <c r="E296" s="107"/>
      <c r="F296" s="107"/>
      <c r="G296" s="107"/>
      <c r="H296" s="107"/>
      <c r="I296" s="107"/>
      <c r="J296" s="107"/>
      <c r="K296" s="105"/>
      <c r="L296" s="105"/>
      <c r="M296" s="105"/>
      <c r="N296" s="105"/>
      <c r="O296" s="105"/>
      <c r="P296" s="105"/>
      <c r="Q296" s="105"/>
      <c r="R296" s="105"/>
      <c r="S296" s="105"/>
      <c r="T296" s="106"/>
      <c r="U296" s="105"/>
      <c r="V296" s="105"/>
    </row>
    <row r="297" spans="1:22" ht="25.5" customHeight="1" x14ac:dyDescent="0.3">
      <c r="A297" s="103"/>
      <c r="B297" s="2" t="s">
        <v>254</v>
      </c>
      <c r="M297" s="105"/>
      <c r="N297" s="105"/>
      <c r="O297" s="105"/>
      <c r="P297" s="105"/>
      <c r="Q297" s="105"/>
      <c r="R297" s="105"/>
      <c r="S297" s="105"/>
      <c r="T297" s="106"/>
      <c r="U297" s="105"/>
      <c r="V297" s="105"/>
    </row>
    <row r="298" spans="1:22" ht="25.5" customHeight="1" x14ac:dyDescent="0.3">
      <c r="A298" s="103"/>
      <c r="M298" s="105"/>
      <c r="N298" s="105"/>
      <c r="O298" s="105"/>
      <c r="P298" s="105"/>
      <c r="Q298" s="105"/>
      <c r="R298" s="105"/>
      <c r="S298" s="105"/>
      <c r="T298" s="106"/>
      <c r="U298" s="105"/>
      <c r="V298" s="105"/>
    </row>
    <row r="299" spans="1:22" ht="25.5" customHeight="1" x14ac:dyDescent="0.3">
      <c r="A299" s="103"/>
      <c r="B299" s="108" t="s">
        <v>255</v>
      </c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5"/>
      <c r="N299" s="105"/>
      <c r="O299" s="105"/>
      <c r="P299" s="105"/>
      <c r="Q299" s="105"/>
      <c r="R299" s="105"/>
      <c r="S299" s="105"/>
      <c r="T299" s="106"/>
      <c r="U299" s="105"/>
      <c r="V299" s="105"/>
    </row>
    <row r="300" spans="1:22" ht="25.5" customHeight="1" x14ac:dyDescent="0.3">
      <c r="A300" s="103"/>
      <c r="B300" s="109"/>
      <c r="C300" s="110"/>
      <c r="D300" s="6"/>
      <c r="E300" s="6"/>
      <c r="F300" s="6"/>
      <c r="G300" s="6"/>
      <c r="H300" s="105"/>
      <c r="I300" s="105"/>
      <c r="J300" s="105"/>
      <c r="K300" s="105"/>
      <c r="L300" s="105"/>
      <c r="M300" s="105"/>
      <c r="N300" s="105"/>
      <c r="O300" s="105"/>
      <c r="P300" s="105"/>
      <c r="Q300" s="105"/>
      <c r="R300" s="105"/>
      <c r="S300" s="105"/>
      <c r="T300" s="106"/>
      <c r="U300" s="105"/>
      <c r="V300" s="105"/>
    </row>
    <row r="301" spans="1:22" ht="25.5" customHeight="1" x14ac:dyDescent="0.3">
      <c r="A301" s="103"/>
      <c r="B301" s="104"/>
      <c r="C301" s="105"/>
      <c r="D301" s="105"/>
      <c r="E301" s="105"/>
      <c r="F301" s="105"/>
      <c r="G301" s="105"/>
      <c r="H301" s="105"/>
      <c r="I301" s="105"/>
      <c r="J301" s="105"/>
      <c r="K301" s="105"/>
      <c r="L301" s="105"/>
      <c r="M301" s="105"/>
      <c r="N301" s="105"/>
      <c r="O301" s="105"/>
      <c r="P301" s="105"/>
      <c r="Q301" s="105"/>
      <c r="R301" s="105"/>
      <c r="S301" s="105"/>
      <c r="T301" s="106"/>
      <c r="U301" s="105"/>
      <c r="V301" s="105"/>
    </row>
    <row r="302" spans="1:22" ht="25.5" customHeight="1" x14ac:dyDescent="0.3">
      <c r="A302" s="111"/>
    </row>
    <row r="303" spans="1:22" ht="25.5" customHeight="1" x14ac:dyDescent="0.3">
      <c r="K303" s="113"/>
      <c r="L303" s="113"/>
      <c r="M303" s="113"/>
    </row>
    <row r="304" spans="1:22" ht="25.5" customHeight="1" x14ac:dyDescent="0.4">
      <c r="B304" s="114"/>
      <c r="C304" s="115"/>
      <c r="D304" s="116"/>
      <c r="E304" s="116"/>
      <c r="F304" s="116"/>
      <c r="G304" s="116"/>
      <c r="H304" s="117"/>
      <c r="K304" s="118"/>
      <c r="M304" s="118"/>
      <c r="N304" s="118"/>
      <c r="O304" s="118"/>
      <c r="Q304" s="113"/>
      <c r="R304" s="113"/>
      <c r="S304" s="113"/>
      <c r="U304" s="113"/>
      <c r="V304" s="113"/>
    </row>
    <row r="305" ht="25.5" customHeight="1" x14ac:dyDescent="0.3"/>
    <row r="306" ht="25.5" customHeight="1" x14ac:dyDescent="0.3"/>
    <row r="307" ht="25.5" customHeight="1" x14ac:dyDescent="0.3"/>
    <row r="308" ht="25.5" customHeight="1" x14ac:dyDescent="0.3"/>
    <row r="309" ht="25.5" customHeight="1" x14ac:dyDescent="0.3"/>
    <row r="310" ht="25.5" customHeight="1" x14ac:dyDescent="0.3"/>
    <row r="311" ht="25.5" customHeight="1" x14ac:dyDescent="0.3"/>
    <row r="312" ht="25.5" customHeight="1" x14ac:dyDescent="0.3"/>
    <row r="313" ht="25.5" customHeight="1" x14ac:dyDescent="0.3"/>
    <row r="314" ht="25.5" customHeight="1" x14ac:dyDescent="0.3"/>
    <row r="315" ht="25.5" customHeight="1" x14ac:dyDescent="0.3"/>
    <row r="316" ht="25.5" customHeight="1" x14ac:dyDescent="0.3"/>
    <row r="317" ht="25.5" customHeight="1" x14ac:dyDescent="0.3"/>
    <row r="318" ht="25.5" customHeight="1" x14ac:dyDescent="0.3"/>
    <row r="319" ht="25.5" customHeight="1" x14ac:dyDescent="0.3"/>
    <row r="320" ht="25.5" customHeight="1" x14ac:dyDescent="0.3"/>
    <row r="321" ht="25.5" customHeight="1" x14ac:dyDescent="0.3"/>
    <row r="322" ht="25.5" customHeight="1" x14ac:dyDescent="0.3"/>
    <row r="323" ht="25.5" customHeight="1" x14ac:dyDescent="0.3"/>
    <row r="324" ht="25.5" customHeight="1" x14ac:dyDescent="0.3"/>
    <row r="325" ht="25.5" customHeight="1" x14ac:dyDescent="0.3"/>
    <row r="326" ht="25.5" customHeight="1" x14ac:dyDescent="0.3"/>
    <row r="327" ht="25.5" customHeight="1" x14ac:dyDescent="0.3"/>
    <row r="328" ht="25.5" customHeight="1" x14ac:dyDescent="0.3"/>
    <row r="329" ht="25.5" customHeight="1" x14ac:dyDescent="0.3"/>
    <row r="330" ht="25.5" customHeight="1" x14ac:dyDescent="0.3"/>
    <row r="331" ht="25.5" customHeight="1" x14ac:dyDescent="0.3"/>
    <row r="332" ht="25.5" customHeight="1" x14ac:dyDescent="0.3"/>
    <row r="333" ht="25.5" customHeight="1" x14ac:dyDescent="0.3"/>
    <row r="334" ht="25.5" customHeight="1" x14ac:dyDescent="0.3"/>
  </sheetData>
  <mergeCells count="30">
    <mergeCell ref="S21:S23"/>
    <mergeCell ref="A289:B289"/>
    <mergeCell ref="B296:J296"/>
    <mergeCell ref="B299:L299"/>
    <mergeCell ref="T20:U22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A4:V4"/>
    <mergeCell ref="A5:V5"/>
    <mergeCell ref="A7:V7"/>
    <mergeCell ref="A8:V8"/>
    <mergeCell ref="A10:V10"/>
    <mergeCell ref="A12:V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2023-11-13T13:42:17Z</dcterms:created>
  <dcterms:modified xsi:type="dcterms:W3CDTF">2023-11-13T13:42:25Z</dcterms:modified>
</cp:coreProperties>
</file>