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ina-IS\Desktop\факт с сайта\Чеченэнерго\"/>
    </mc:Choice>
  </mc:AlternateContent>
  <bookViews>
    <workbookView xWindow="1908" yWindow="-96" windowWidth="19896" windowHeight="7608"/>
  </bookViews>
  <sheets>
    <sheet name="Приложение 2 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_xlnm.Print_Area" localSheetId="0">'Приложение 2 '!$A$1:$F$93</definedName>
  </definedNames>
  <calcPr calcId="162913"/>
</workbook>
</file>

<file path=xl/calcChain.xml><?xml version="1.0" encoding="utf-8"?>
<calcChain xmlns="http://schemas.openxmlformats.org/spreadsheetml/2006/main">
  <c r="E69" i="1" l="1"/>
  <c r="D64" i="1" l="1"/>
  <c r="E47" i="1"/>
  <c r="D47" i="1"/>
  <c r="G37" i="1"/>
  <c r="E29" i="1"/>
  <c r="D29" i="1"/>
  <c r="E75" i="1" l="1"/>
  <c r="D75" i="1"/>
  <c r="D69" i="1"/>
  <c r="D63" i="1"/>
  <c r="E63" i="1"/>
  <c r="E57" i="1"/>
  <c r="D76" i="1" l="1"/>
  <c r="E76" i="1"/>
  <c r="E70" i="1"/>
  <c r="E64" i="1"/>
  <c r="E26" i="1" l="1"/>
  <c r="D26" i="1" l="1"/>
  <c r="D19" i="1"/>
  <c r="E19" i="1" l="1"/>
  <c r="E52" i="1"/>
  <c r="D32" i="1" l="1"/>
  <c r="D52" i="1"/>
  <c r="G20" i="1"/>
  <c r="G22" i="1"/>
  <c r="G24" i="1"/>
  <c r="G26" i="1"/>
  <c r="G28" i="1"/>
  <c r="G33" i="1"/>
  <c r="G45" i="1"/>
  <c r="G19" i="1"/>
  <c r="G49" i="1" l="1"/>
  <c r="G46" i="1"/>
  <c r="G41" i="1"/>
  <c r="G38" i="1"/>
  <c r="G36" i="1"/>
  <c r="G32" i="1" l="1"/>
  <c r="G35" i="1"/>
  <c r="G29" i="1"/>
  <c r="D18" i="1"/>
  <c r="D17" i="1" l="1"/>
  <c r="E17" i="1"/>
  <c r="G17" i="1" l="1"/>
  <c r="G18" i="1"/>
</calcChain>
</file>

<file path=xl/sharedStrings.xml><?xml version="1.0" encoding="utf-8"?>
<sst xmlns="http://schemas.openxmlformats.org/spreadsheetml/2006/main" count="248" uniqueCount="146">
  <si>
    <t>№ п/п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</si>
  <si>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</si>
  <si>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</si>
  <si>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</si>
  <si>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</si>
  <si>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</si>
  <si>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</si>
  <si>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</si>
  <si>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</si>
  <si>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</si>
  <si>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</si>
  <si>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</si>
  <si>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</si>
  <si>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</si>
  <si>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 xml:space="preserve">в том числе насырье, материалы, запасные части, инструмент, топливо </t>
  </si>
  <si>
    <t>1.1.1.2</t>
  </si>
  <si>
    <t>на ремонт</t>
  </si>
  <si>
    <t>1.1.1.3</t>
  </si>
  <si>
    <t>в том числена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</si>
  <si>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</si>
  <si>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</si>
  <si>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</t>
  </si>
  <si>
    <t>1.1.2.1</t>
  </si>
  <si>
    <t>Прочие подконтрольные расходы (с расшифровкой)</t>
  </si>
  <si>
    <t>1.1.3.1</t>
  </si>
  <si>
    <t>1.1.3.2</t>
  </si>
  <si>
    <t>1.1.3.3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</si>
  <si>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</si>
  <si>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</si>
  <si>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</si>
  <si>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 xml:space="preserve"> Оплата услуг ОАО «ФСК ЕЭС»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</si>
  <si>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</si>
  <si>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</si>
  <si>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отчисления на социальные нужды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</si>
  <si>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</si>
  <si>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</si>
  <si>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</si>
  <si>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</si>
  <si>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</si>
  <si>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</si>
  <si>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</si>
  <si>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«Количество льготных технологических присоединений» 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</si>
  <si>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</si>
  <si>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</si>
  <si>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</si>
  <si>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</si>
  <si>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</si>
  <si>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</t>
  </si>
  <si>
    <t>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</si>
  <si>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</si>
  <si>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</si>
  <si>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</si>
  <si>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</si>
  <si>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</si>
  <si>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</si>
  <si>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</si>
  <si>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</si>
  <si>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</si>
  <si>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</si>
  <si>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</si>
  <si>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</si>
  <si>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</si>
  <si>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</si>
  <si>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Количество условных единиц по линиям электропередач, всего</t>
  </si>
  <si>
    <t>у.е.</t>
  </si>
  <si>
    <t>3.n</t>
  </si>
  <si>
    <t>Количество условных единиц по подстанциям, всего</t>
  </si>
  <si>
    <t>4.n</t>
  </si>
  <si>
    <t>Длина линий электропередач, всего</t>
  </si>
  <si>
    <t>км</t>
  </si>
  <si>
    <t>5.n</t>
  </si>
  <si>
    <t>в том числедлина линий электропередач на i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</si>
  <si>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</si>
  <si>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</si>
  <si>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</si>
  <si>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</si>
  <si>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</si>
  <si>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>1.1</t>
  </si>
  <si>
    <t>1.1.1</t>
  </si>
  <si>
    <t>1.2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</si>
  <si>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</si>
  <si>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</si>
  <si>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</si>
  <si>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</si>
  <si>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</si>
  <si>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</si>
  <si>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</si>
  <si>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</si>
  <si>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</si>
  <si>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</si>
  <si>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</si>
  <si>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</si>
  <si>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</si>
  <si>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</si>
  <si>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</si>
  <si>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</si>
  <si>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1.3</t>
  </si>
  <si>
    <t>7.1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</si>
  <si>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</si>
  <si>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</si>
  <si>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</si>
  <si>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</si>
  <si>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 xml:space="preserve"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
№1178.
</t>
  </si>
  <si>
    <t xml:space="preserve"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
</t>
  </si>
  <si>
    <t>Приложение 2</t>
  </si>
  <si>
    <t xml:space="preserve">к приказу Федеральной службы по тарифам                                                                                                                                                                             </t>
  </si>
  <si>
    <t>от  «24» октября 2014г. №1831-э</t>
  </si>
  <si>
    <t xml:space="preserve">Форма раскрытия информации о структуре и объемах затрат
на оказание услуг по передаче электрической энергии сетевыми
организациями, регулирование деятельности которых
осуществляется методом долгосрочной индексации необходимой валовой выручки
</t>
  </si>
  <si>
    <t xml:space="preserve">Показатель </t>
  </si>
  <si>
    <t>ИНН: 2632082033</t>
  </si>
  <si>
    <t>КПП:060832003</t>
  </si>
  <si>
    <t>в том числе  транспортные услуги</t>
  </si>
  <si>
    <t>в том числе   прочие расходы (с расшифровкой)****</t>
  </si>
  <si>
    <t>причина отклонения неисполнение плановых показателей по статье  оплата  труда, в связи с сокращением штатной  численности филиала</t>
  </si>
  <si>
    <t xml:space="preserve">   </t>
  </si>
  <si>
    <t>2.1.</t>
  </si>
  <si>
    <t>2.2.</t>
  </si>
  <si>
    <t>2.3.</t>
  </si>
  <si>
    <t>2.4.</t>
  </si>
  <si>
    <t>ВН</t>
  </si>
  <si>
    <t>СН1</t>
  </si>
  <si>
    <t>СН11</t>
  </si>
  <si>
    <t>НН</t>
  </si>
  <si>
    <t>4.1.</t>
  </si>
  <si>
    <t>4.2.</t>
  </si>
  <si>
    <t>4.3.</t>
  </si>
  <si>
    <t>4.4.</t>
  </si>
  <si>
    <t>5.1.</t>
  </si>
  <si>
    <t>5.2.</t>
  </si>
  <si>
    <t>5.3.</t>
  </si>
  <si>
    <t>5.4.</t>
  </si>
  <si>
    <t>в том числе количество условных единиц по линиям электропередач на i уровне напряжения</t>
  </si>
  <si>
    <t>в том числе трансформаторная мощность подстанций на i уровне напряжения</t>
  </si>
  <si>
    <t xml:space="preserve">основная доля  в материальных расходах  приходится  на  электроматериалы, отклонение обусловлено сокращением объемов ремонтной  программы в следствии неплатежей </t>
  </si>
  <si>
    <t>В связи со снижением  операционных издержек более чем на 15 %, вследствии неплатежей  были сокращены объемы   финансирования  ремонтной  программы   филиала</t>
  </si>
  <si>
    <t>сокращение издержек в следствии неплатежей на розничном рынке электроэнергии</t>
  </si>
  <si>
    <t>Влияние создания резерва по сомнительным долгам в следствии неплатежей на розничном рынке электрической энергии</t>
  </si>
  <si>
    <t>Рост объема потерь и превышение фактической стоимости покупки потерь над утвержденной при тарифообразовании</t>
  </si>
  <si>
    <t>по результатам деятельности</t>
  </si>
  <si>
    <t>в том числе количество условных единиц по подстанциям на i уровне напряжения</t>
  </si>
  <si>
    <t>в том числе прибыль на социальное развитие (включая социальные выплаты)</t>
  </si>
  <si>
    <t>н/д</t>
  </si>
  <si>
    <t>не установлено</t>
  </si>
  <si>
    <t>Наименование организации:   АО "Чеченэнерго"</t>
  </si>
  <si>
    <t>Долгосрочный период регулирования: 2015-2018  гг.</t>
  </si>
  <si>
    <t>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</si>
</sst>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/>
    </xf>
    <xf numFmtId="2" fontId="1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1" fontId="3" fillId="0" borderId="0" xfId="0" applyNumberFormat="1" applyFont="1" applyFill="1"/>
    <xf numFmtId="4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justify" vertical="top"/>
    </xf>
    <xf numFmtId="0" fontId="1" fillId="0" borderId="0" xfId="0" applyFont="1" applyFill="1" applyAlignment="1">
      <alignment horizontal="justify" vertical="top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85;&#1072;&#1103;%20&#1082;&#1072;&#1084;&#1087;&#1072;&#1085;&#1080;&#1103;%202017/&#1040;&#1085;&#1072;&#1083;&#1080;&#1079;%202015/&#1043;&#1086;&#1090;&#1086;&#1074;&#1086;/&#1040;&#1085;&#1072;&#1083;&#1080;&#1079;%202015%20&#1063;&#1069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фактических расходов"/>
      <sheetName val="Корректировка по формулам"/>
      <sheetName val="Расчет выпадающих-излиш.2014"/>
      <sheetName val="Корректировка ИПР 2014"/>
      <sheetName val="Лист1"/>
    </sheetNames>
    <sheetDataSet>
      <sheetData sheetId="0">
        <row r="44">
          <cell r="K44">
            <v>930014.00033333327</v>
          </cell>
          <cell r="M44">
            <v>856027.63210999989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abSelected="1" view="pageBreakPreview" topLeftCell="B12" zoomScale="66" zoomScaleNormal="70" zoomScaleSheetLayoutView="66" workbookViewId="0">
      <selection activeCell="E17" sqref="E17"/>
    </sheetView>
  </sheetViews>
  <sheetFormatPr defaultColWidth="9.109375" defaultRowHeight="18" x14ac:dyDescent="0.35"/>
  <cols>
    <col min="1" max="1" width="12.88671875" style="1" customWidth="1"/>
    <col min="2" max="2" width="84.5546875" style="1" customWidth="1"/>
    <col min="3" max="3" width="11.33203125" style="1" customWidth="1"/>
    <col min="4" max="4" width="20.33203125" style="1" customWidth="1"/>
    <col min="5" max="5" width="20.88671875" style="1" customWidth="1"/>
    <col min="6" max="6" width="66" style="1" customWidth="1"/>
    <col min="7" max="7" width="10.5546875" style="1" bestFit="1" customWidth="1"/>
    <col min="8" max="8" width="9.109375" style="1"/>
    <col min="9" max="9" width="11.109375" style="1" bestFit="1" customWidth="1"/>
    <col min="10" max="16384" width="9.109375" style="1"/>
  </cols>
  <sheetData>
    <row r="1" spans="1:6" x14ac:dyDescent="0.35">
      <c r="E1" s="2" t="s">
        <v>104</v>
      </c>
    </row>
    <row r="2" spans="1:6" x14ac:dyDescent="0.35">
      <c r="E2" s="3" t="s">
        <v>105</v>
      </c>
      <c r="F2" s="3"/>
    </row>
    <row r="3" spans="1:6" x14ac:dyDescent="0.35">
      <c r="D3" s="3"/>
      <c r="E3" s="3" t="s">
        <v>106</v>
      </c>
      <c r="F3" s="3"/>
    </row>
    <row r="4" spans="1:6" x14ac:dyDescent="0.35">
      <c r="C4" s="4"/>
      <c r="D4" s="4"/>
      <c r="E4" s="4"/>
      <c r="F4" s="4"/>
    </row>
    <row r="5" spans="1:6" x14ac:dyDescent="0.35">
      <c r="B5" s="32" t="s">
        <v>107</v>
      </c>
      <c r="C5" s="33"/>
      <c r="D5" s="33"/>
      <c r="E5" s="33"/>
      <c r="F5" s="33"/>
    </row>
    <row r="6" spans="1:6" ht="28.2" customHeight="1" x14ac:dyDescent="0.35">
      <c r="B6" s="33"/>
      <c r="C6" s="33"/>
      <c r="D6" s="33"/>
      <c r="E6" s="33"/>
      <c r="F6" s="33"/>
    </row>
    <row r="7" spans="1:6" x14ac:dyDescent="0.35">
      <c r="B7" s="5"/>
      <c r="C7" s="5"/>
      <c r="D7" s="5"/>
      <c r="E7" s="5"/>
      <c r="F7" s="5"/>
    </row>
    <row r="8" spans="1:6" x14ac:dyDescent="0.35">
      <c r="B8" s="5"/>
      <c r="C8" s="5"/>
      <c r="D8" s="5"/>
      <c r="E8" s="5"/>
      <c r="F8" s="5"/>
    </row>
    <row r="9" spans="1:6" x14ac:dyDescent="0.35">
      <c r="B9" s="34" t="s">
        <v>143</v>
      </c>
      <c r="C9" s="34"/>
      <c r="D9" s="34"/>
      <c r="E9" s="5"/>
      <c r="F9" s="5"/>
    </row>
    <row r="10" spans="1:6" x14ac:dyDescent="0.35">
      <c r="B10" s="6" t="s">
        <v>109</v>
      </c>
      <c r="C10" s="5"/>
      <c r="D10" s="7"/>
      <c r="E10" s="7"/>
      <c r="F10" s="5"/>
    </row>
    <row r="11" spans="1:6" x14ac:dyDescent="0.35">
      <c r="B11" s="6" t="s">
        <v>110</v>
      </c>
      <c r="C11" s="5"/>
      <c r="D11" s="7"/>
      <c r="E11" s="7"/>
      <c r="F11" s="5"/>
    </row>
    <row r="12" spans="1:6" x14ac:dyDescent="0.35">
      <c r="B12" s="6" t="s">
        <v>144</v>
      </c>
      <c r="D12" s="8"/>
      <c r="E12" s="8"/>
    </row>
    <row r="13" spans="1:6" x14ac:dyDescent="0.35">
      <c r="B13" s="9"/>
    </row>
    <row r="14" spans="1:6" x14ac:dyDescent="0.35">
      <c r="A14" s="46" t="s">
        <v>0</v>
      </c>
      <c r="B14" s="45" t="s">
        <v>108</v>
      </c>
      <c r="C14" s="46" t="s">
        <v>1</v>
      </c>
      <c r="D14" s="45" t="s">
        <v>145</v>
      </c>
      <c r="E14" s="45"/>
      <c r="F14" s="45" t="s">
        <v>2</v>
      </c>
    </row>
    <row r="15" spans="1:6" x14ac:dyDescent="0.35">
      <c r="A15" s="46"/>
      <c r="B15" s="45"/>
      <c r="C15" s="46"/>
      <c r="D15" s="12" t="s">
        <v>3</v>
      </c>
      <c r="E15" s="13" t="s">
        <v>4</v>
      </c>
      <c r="F15" s="45"/>
    </row>
    <row r="16" spans="1:6" x14ac:dyDescent="0.35">
      <c r="A16" s="14" t="s">
        <v>5</v>
      </c>
      <c r="B16" s="15" t="s">
        <v>6</v>
      </c>
      <c r="C16" s="12" t="s">
        <v>7</v>
      </c>
      <c r="D16" s="12" t="s">
        <v>7</v>
      </c>
      <c r="E16" s="13" t="s">
        <v>7</v>
      </c>
      <c r="F16" s="12" t="s">
        <v>8</v>
      </c>
    </row>
    <row r="17" spans="1:7" x14ac:dyDescent="0.35">
      <c r="A17" s="16">
        <v>1</v>
      </c>
      <c r="B17" s="17" t="s">
        <v>9</v>
      </c>
      <c r="C17" s="12" t="s">
        <v>10</v>
      </c>
      <c r="D17" s="28">
        <f>D18+D32+D46</f>
        <v>1914766.6881333333</v>
      </c>
      <c r="E17" s="28">
        <f>E18+E32+E46</f>
        <v>1752503.6255100002</v>
      </c>
      <c r="F17" s="18"/>
      <c r="G17" s="10">
        <f>E17/D17*100-100</f>
        <v>-8.4742994344402405</v>
      </c>
    </row>
    <row r="18" spans="1:7" x14ac:dyDescent="0.35">
      <c r="A18" s="16" t="s">
        <v>77</v>
      </c>
      <c r="B18" s="17" t="s">
        <v>11</v>
      </c>
      <c r="C18" s="12" t="s">
        <v>10</v>
      </c>
      <c r="D18" s="28">
        <f>D19+D24+D26+D30+D31</f>
        <v>930014.00033333327</v>
      </c>
      <c r="E18" s="28">
        <v>800523.58688000008</v>
      </c>
      <c r="F18" s="19" t="s">
        <v>114</v>
      </c>
      <c r="G18" s="10">
        <f t="shared" ref="G18:G49" si="0">E18/D18*100-100</f>
        <v>-13.923490765399407</v>
      </c>
    </row>
    <row r="19" spans="1:7" ht="72" hidden="1" x14ac:dyDescent="0.35">
      <c r="A19" s="16" t="s">
        <v>78</v>
      </c>
      <c r="B19" s="17" t="s">
        <v>12</v>
      </c>
      <c r="C19" s="12" t="s">
        <v>10</v>
      </c>
      <c r="D19" s="28">
        <f>D20+D22</f>
        <v>240786.87000000002</v>
      </c>
      <c r="E19" s="28">
        <f>E20+E22</f>
        <v>148683.31166999997</v>
      </c>
      <c r="F19" s="19" t="s">
        <v>133</v>
      </c>
      <c r="G19" s="10">
        <f t="shared" si="0"/>
        <v>-38.251071717490262</v>
      </c>
    </row>
    <row r="20" spans="1:7" ht="72" hidden="1" x14ac:dyDescent="0.35">
      <c r="A20" s="16" t="s">
        <v>13</v>
      </c>
      <c r="B20" s="17" t="s">
        <v>14</v>
      </c>
      <c r="C20" s="12" t="s">
        <v>10</v>
      </c>
      <c r="D20" s="28">
        <v>168690.25000000003</v>
      </c>
      <c r="E20" s="29">
        <v>93936.168339999989</v>
      </c>
      <c r="F20" s="19" t="s">
        <v>133</v>
      </c>
      <c r="G20" s="10">
        <f t="shared" si="0"/>
        <v>-44.314405639922896</v>
      </c>
    </row>
    <row r="21" spans="1:7" hidden="1" x14ac:dyDescent="0.35">
      <c r="A21" s="16" t="s">
        <v>15</v>
      </c>
      <c r="B21" s="17" t="s">
        <v>16</v>
      </c>
      <c r="C21" s="12" t="s">
        <v>10</v>
      </c>
      <c r="D21" s="28">
        <v>0</v>
      </c>
      <c r="E21" s="29">
        <v>0</v>
      </c>
      <c r="F21" s="19"/>
      <c r="G21" s="10"/>
    </row>
    <row r="22" spans="1:7" ht="72" hidden="1" x14ac:dyDescent="0.35">
      <c r="A22" s="16" t="s">
        <v>17</v>
      </c>
      <c r="B22" s="17" t="s">
        <v>18</v>
      </c>
      <c r="C22" s="12" t="s">
        <v>10</v>
      </c>
      <c r="D22" s="28">
        <v>72096.62</v>
      </c>
      <c r="E22" s="29">
        <v>54747.143329999984</v>
      </c>
      <c r="F22" s="19" t="s">
        <v>134</v>
      </c>
      <c r="G22" s="10">
        <f t="shared" si="0"/>
        <v>-24.064202552075272</v>
      </c>
    </row>
    <row r="23" spans="1:7" hidden="1" x14ac:dyDescent="0.35">
      <c r="A23" s="16" t="s">
        <v>19</v>
      </c>
      <c r="B23" s="17" t="s">
        <v>20</v>
      </c>
      <c r="C23" s="12" t="s">
        <v>10</v>
      </c>
      <c r="D23" s="28">
        <v>0</v>
      </c>
      <c r="E23" s="29">
        <v>0</v>
      </c>
      <c r="F23" s="19" t="s">
        <v>114</v>
      </c>
      <c r="G23" s="10"/>
    </row>
    <row r="24" spans="1:7" hidden="1" x14ac:dyDescent="0.35">
      <c r="A24" s="16" t="s">
        <v>80</v>
      </c>
      <c r="B24" s="17" t="s">
        <v>21</v>
      </c>
      <c r="C24" s="12" t="s">
        <v>10</v>
      </c>
      <c r="D24" s="28">
        <v>574119.19999999995</v>
      </c>
      <c r="E24" s="29">
        <v>505446.77110000001</v>
      </c>
      <c r="F24" s="19"/>
      <c r="G24" s="10">
        <f t="shared" si="0"/>
        <v>-11.961353826870791</v>
      </c>
    </row>
    <row r="25" spans="1:7" hidden="1" x14ac:dyDescent="0.35">
      <c r="A25" s="16" t="s">
        <v>22</v>
      </c>
      <c r="B25" s="17" t="s">
        <v>20</v>
      </c>
      <c r="C25" s="12" t="s">
        <v>10</v>
      </c>
      <c r="D25" s="28">
        <v>0</v>
      </c>
      <c r="E25" s="29">
        <v>0</v>
      </c>
      <c r="F25" s="19" t="s">
        <v>114</v>
      </c>
      <c r="G25" s="10"/>
    </row>
    <row r="26" spans="1:7" hidden="1" x14ac:dyDescent="0.35">
      <c r="A26" s="16" t="s">
        <v>81</v>
      </c>
      <c r="B26" s="17" t="s">
        <v>23</v>
      </c>
      <c r="C26" s="12" t="s">
        <v>10</v>
      </c>
      <c r="D26" s="28">
        <f>D27+D28+D29</f>
        <v>115107.93033333329</v>
      </c>
      <c r="E26" s="28">
        <f>E27+E28+E29</f>
        <v>201897.54933999991</v>
      </c>
      <c r="F26" s="19" t="s">
        <v>114</v>
      </c>
      <c r="G26" s="10">
        <f t="shared" si="0"/>
        <v>75.398470596542239</v>
      </c>
    </row>
    <row r="27" spans="1:7" ht="36" hidden="1" x14ac:dyDescent="0.35">
      <c r="A27" s="16" t="s">
        <v>24</v>
      </c>
      <c r="B27" s="17" t="s">
        <v>140</v>
      </c>
      <c r="C27" s="12" t="s">
        <v>10</v>
      </c>
      <c r="D27" s="28">
        <v>0</v>
      </c>
      <c r="E27" s="29">
        <v>76</v>
      </c>
      <c r="F27" s="19" t="s">
        <v>114</v>
      </c>
      <c r="G27" s="10"/>
    </row>
    <row r="28" spans="1:7" hidden="1" x14ac:dyDescent="0.35">
      <c r="A28" s="16" t="s">
        <v>25</v>
      </c>
      <c r="B28" s="17" t="s">
        <v>111</v>
      </c>
      <c r="C28" s="12" t="s">
        <v>10</v>
      </c>
      <c r="D28" s="28">
        <v>0</v>
      </c>
      <c r="E28" s="29">
        <v>11.864000000000001</v>
      </c>
      <c r="F28" s="19" t="s">
        <v>138</v>
      </c>
      <c r="G28" s="10" t="e">
        <f t="shared" si="0"/>
        <v>#DIV/0!</v>
      </c>
    </row>
    <row r="29" spans="1:7" ht="36" hidden="1" x14ac:dyDescent="0.35">
      <c r="A29" s="16" t="s">
        <v>26</v>
      </c>
      <c r="B29" s="17" t="s">
        <v>112</v>
      </c>
      <c r="C29" s="12" t="s">
        <v>10</v>
      </c>
      <c r="D29" s="28">
        <f>'[1]Анализ фактических расходов'!$K$44-D24-D22-D20</f>
        <v>115107.93033333329</v>
      </c>
      <c r="E29" s="29">
        <f>'[1]Анализ фактических расходов'!$M$44-E20-E22-E24-E27-E28</f>
        <v>201809.68533999991</v>
      </c>
      <c r="F29" s="19" t="s">
        <v>135</v>
      </c>
      <c r="G29" s="10">
        <f t="shared" si="0"/>
        <v>75.322138757592853</v>
      </c>
    </row>
    <row r="30" spans="1:7" ht="36" hidden="1" x14ac:dyDescent="0.35">
      <c r="A30" s="16" t="s">
        <v>82</v>
      </c>
      <c r="B30" s="17" t="s">
        <v>27</v>
      </c>
      <c r="C30" s="12"/>
      <c r="D30" s="28">
        <v>0</v>
      </c>
      <c r="E30" s="29">
        <v>0</v>
      </c>
      <c r="F30" s="19"/>
      <c r="G30" s="10"/>
    </row>
    <row r="31" spans="1:7" hidden="1" x14ac:dyDescent="0.35">
      <c r="A31" s="16" t="s">
        <v>83</v>
      </c>
      <c r="B31" s="17" t="s">
        <v>28</v>
      </c>
      <c r="C31" s="12" t="s">
        <v>10</v>
      </c>
      <c r="D31" s="28">
        <v>0</v>
      </c>
      <c r="E31" s="29">
        <v>0</v>
      </c>
      <c r="F31" s="19" t="s">
        <v>114</v>
      </c>
      <c r="G31" s="10"/>
    </row>
    <row r="32" spans="1:7" x14ac:dyDescent="0.35">
      <c r="A32" s="16" t="s">
        <v>79</v>
      </c>
      <c r="B32" s="17" t="s">
        <v>29</v>
      </c>
      <c r="C32" s="12" t="s">
        <v>10</v>
      </c>
      <c r="D32" s="28">
        <f>D33+D34+D35+D36+D37+D38+D41+D42+D45</f>
        <v>984752.68779999996</v>
      </c>
      <c r="E32" s="28">
        <v>951980.03862999997</v>
      </c>
      <c r="F32" s="19"/>
      <c r="G32" s="10">
        <f t="shared" si="0"/>
        <v>-3.3280080954352371</v>
      </c>
    </row>
    <row r="33" spans="1:7" x14ac:dyDescent="0.35">
      <c r="A33" s="16" t="s">
        <v>84</v>
      </c>
      <c r="B33" s="17" t="s">
        <v>30</v>
      </c>
      <c r="C33" s="12" t="s">
        <v>10</v>
      </c>
      <c r="D33" s="28">
        <v>242391.03000000003</v>
      </c>
      <c r="E33" s="29">
        <v>167766.93893</v>
      </c>
      <c r="F33" s="19" t="s">
        <v>138</v>
      </c>
      <c r="G33" s="10">
        <f t="shared" si="0"/>
        <v>-30.786655376644916</v>
      </c>
    </row>
    <row r="34" spans="1:7" ht="36" x14ac:dyDescent="0.35">
      <c r="A34" s="16" t="s">
        <v>85</v>
      </c>
      <c r="B34" s="17" t="s">
        <v>31</v>
      </c>
      <c r="C34" s="12" t="s">
        <v>10</v>
      </c>
      <c r="D34" s="21">
        <v>0</v>
      </c>
      <c r="E34" s="29">
        <v>0</v>
      </c>
      <c r="F34" s="22"/>
      <c r="G34" s="10"/>
    </row>
    <row r="35" spans="1:7" x14ac:dyDescent="0.35">
      <c r="A35" s="16" t="s">
        <v>86</v>
      </c>
      <c r="B35" s="17" t="s">
        <v>32</v>
      </c>
      <c r="C35" s="12" t="s">
        <v>10</v>
      </c>
      <c r="D35" s="28">
        <v>98756.95</v>
      </c>
      <c r="E35" s="29">
        <v>93913.136679999981</v>
      </c>
      <c r="F35" s="19" t="s">
        <v>138</v>
      </c>
      <c r="G35" s="10">
        <f t="shared" si="0"/>
        <v>-4.9047822153276428</v>
      </c>
    </row>
    <row r="36" spans="1:7" ht="54" x14ac:dyDescent="0.35">
      <c r="A36" s="16" t="s">
        <v>87</v>
      </c>
      <c r="B36" s="17" t="s">
        <v>33</v>
      </c>
      <c r="C36" s="12" t="s">
        <v>10</v>
      </c>
      <c r="D36" s="28">
        <v>174532.23679999998</v>
      </c>
      <c r="E36" s="29">
        <v>154764.86958999999</v>
      </c>
      <c r="F36" s="19" t="s">
        <v>113</v>
      </c>
      <c r="G36" s="10">
        <f t="shared" si="0"/>
        <v>-11.325911804277069</v>
      </c>
    </row>
    <row r="37" spans="1:7" ht="36" x14ac:dyDescent="0.35">
      <c r="A37" s="16" t="s">
        <v>88</v>
      </c>
      <c r="B37" s="17" t="s">
        <v>34</v>
      </c>
      <c r="C37" s="12" t="s">
        <v>10</v>
      </c>
      <c r="D37" s="28">
        <v>0</v>
      </c>
      <c r="E37" s="29">
        <v>0</v>
      </c>
      <c r="F37" s="19" t="s">
        <v>114</v>
      </c>
      <c r="G37" s="10" t="e">
        <f t="shared" si="0"/>
        <v>#DIV/0!</v>
      </c>
    </row>
    <row r="38" spans="1:7" x14ac:dyDescent="0.35">
      <c r="A38" s="16" t="s">
        <v>89</v>
      </c>
      <c r="B38" s="17" t="s">
        <v>35</v>
      </c>
      <c r="C38" s="12" t="s">
        <v>10</v>
      </c>
      <c r="D38" s="28">
        <v>413701.62900000002</v>
      </c>
      <c r="E38" s="29">
        <v>408676.73837000004</v>
      </c>
      <c r="F38" s="19"/>
      <c r="G38" s="10">
        <f t="shared" si="0"/>
        <v>-1.2146170761150046</v>
      </c>
    </row>
    <row r="39" spans="1:7" x14ac:dyDescent="0.35">
      <c r="A39" s="16" t="s">
        <v>90</v>
      </c>
      <c r="B39" s="17" t="s">
        <v>36</v>
      </c>
      <c r="C39" s="12" t="s">
        <v>10</v>
      </c>
      <c r="D39" s="28">
        <v>0</v>
      </c>
      <c r="E39" s="29">
        <v>0</v>
      </c>
      <c r="F39" s="19"/>
      <c r="G39" s="10"/>
    </row>
    <row r="40" spans="1:7" x14ac:dyDescent="0.35">
      <c r="A40" s="16" t="s">
        <v>91</v>
      </c>
      <c r="B40" s="17" t="s">
        <v>37</v>
      </c>
      <c r="C40" s="12" t="s">
        <v>10</v>
      </c>
      <c r="D40" s="28">
        <v>0</v>
      </c>
      <c r="E40" s="29">
        <v>0</v>
      </c>
      <c r="F40" s="19" t="s">
        <v>114</v>
      </c>
      <c r="G40" s="10"/>
    </row>
    <row r="41" spans="1:7" x14ac:dyDescent="0.35">
      <c r="A41" s="16" t="s">
        <v>92</v>
      </c>
      <c r="B41" s="17" t="s">
        <v>38</v>
      </c>
      <c r="C41" s="12" t="s">
        <v>10</v>
      </c>
      <c r="D41" s="28">
        <v>55370.841999999997</v>
      </c>
      <c r="E41" s="29">
        <v>55969.407200000001</v>
      </c>
      <c r="F41" s="19" t="s">
        <v>138</v>
      </c>
      <c r="G41" s="10">
        <f t="shared" si="0"/>
        <v>1.0810115547818668</v>
      </c>
    </row>
    <row r="42" spans="1:7" ht="54" x14ac:dyDescent="0.35">
      <c r="A42" s="16" t="s">
        <v>93</v>
      </c>
      <c r="B42" s="17" t="s">
        <v>39</v>
      </c>
      <c r="C42" s="12" t="s">
        <v>10</v>
      </c>
      <c r="D42" s="28">
        <v>0</v>
      </c>
      <c r="E42" s="29">
        <v>0</v>
      </c>
      <c r="F42" s="19" t="s">
        <v>114</v>
      </c>
      <c r="G42" s="10"/>
    </row>
    <row r="43" spans="1:7" x14ac:dyDescent="0.35">
      <c r="A43" s="16" t="s">
        <v>40</v>
      </c>
      <c r="B43" s="17" t="s">
        <v>41</v>
      </c>
      <c r="C43" s="12" t="s">
        <v>42</v>
      </c>
      <c r="D43" s="28">
        <v>0</v>
      </c>
      <c r="E43" s="29">
        <v>640</v>
      </c>
      <c r="F43" s="22"/>
      <c r="G43" s="10"/>
    </row>
    <row r="44" spans="1:7" ht="108" x14ac:dyDescent="0.35">
      <c r="A44" s="23" t="s">
        <v>94</v>
      </c>
      <c r="B44" s="17" t="s">
        <v>43</v>
      </c>
      <c r="C44" s="12" t="s">
        <v>10</v>
      </c>
      <c r="D44" s="28">
        <v>0</v>
      </c>
      <c r="E44" s="29">
        <v>0</v>
      </c>
      <c r="F44" s="19" t="s">
        <v>114</v>
      </c>
      <c r="G44" s="10"/>
    </row>
    <row r="45" spans="1:7" ht="54" x14ac:dyDescent="0.35">
      <c r="A45" s="23" t="s">
        <v>95</v>
      </c>
      <c r="B45" s="17" t="s">
        <v>44</v>
      </c>
      <c r="C45" s="12" t="s">
        <v>10</v>
      </c>
      <c r="D45" s="28">
        <v>0</v>
      </c>
      <c r="E45" s="29">
        <v>0</v>
      </c>
      <c r="F45" s="19" t="s">
        <v>136</v>
      </c>
      <c r="G45" s="10" t="e">
        <f t="shared" si="0"/>
        <v>#DIV/0!</v>
      </c>
    </row>
    <row r="46" spans="1:7" ht="36" x14ac:dyDescent="0.35">
      <c r="A46" s="16" t="s">
        <v>96</v>
      </c>
      <c r="B46" s="24" t="s">
        <v>45</v>
      </c>
      <c r="C46" s="12" t="s">
        <v>10</v>
      </c>
      <c r="D46" s="28">
        <v>0</v>
      </c>
      <c r="E46" s="29">
        <v>0</v>
      </c>
      <c r="F46" s="19" t="s">
        <v>138</v>
      </c>
      <c r="G46" s="10" t="e">
        <f t="shared" si="0"/>
        <v>#DIV/0!</v>
      </c>
    </row>
    <row r="47" spans="1:7" x14ac:dyDescent="0.35">
      <c r="A47" s="43" t="s">
        <v>46</v>
      </c>
      <c r="B47" s="24" t="s">
        <v>47</v>
      </c>
      <c r="C47" s="38" t="s">
        <v>10</v>
      </c>
      <c r="D47" s="39">
        <f>D21+D23+D25</f>
        <v>0</v>
      </c>
      <c r="E47" s="39">
        <f>E21+E23+E25</f>
        <v>0</v>
      </c>
      <c r="F47" s="46" t="s">
        <v>114</v>
      </c>
      <c r="G47" s="10"/>
    </row>
    <row r="48" spans="1:7" x14ac:dyDescent="0.35">
      <c r="A48" s="43"/>
      <c r="B48" s="25" t="s">
        <v>48</v>
      </c>
      <c r="C48" s="38"/>
      <c r="D48" s="39"/>
      <c r="E48" s="39"/>
      <c r="F48" s="46"/>
      <c r="G48" s="10"/>
    </row>
    <row r="49" spans="1:7" ht="54" x14ac:dyDescent="0.35">
      <c r="A49" s="16" t="s">
        <v>49</v>
      </c>
      <c r="B49" s="26" t="s">
        <v>50</v>
      </c>
      <c r="C49" s="12" t="s">
        <v>10</v>
      </c>
      <c r="D49" s="28">
        <v>456642.52</v>
      </c>
      <c r="E49" s="29">
        <v>1071970.1560089134</v>
      </c>
      <c r="F49" s="15" t="s">
        <v>137</v>
      </c>
      <c r="G49" s="10">
        <f t="shared" si="0"/>
        <v>134.75040300866272</v>
      </c>
    </row>
    <row r="50" spans="1:7" x14ac:dyDescent="0.35">
      <c r="A50" s="43" t="s">
        <v>77</v>
      </c>
      <c r="B50" s="24" t="s">
        <v>51</v>
      </c>
      <c r="C50" s="38" t="s">
        <v>53</v>
      </c>
      <c r="D50" s="39">
        <v>415.48847757457997</v>
      </c>
      <c r="E50" s="40">
        <v>1045.1659999999999</v>
      </c>
      <c r="F50" s="42"/>
    </row>
    <row r="51" spans="1:7" x14ac:dyDescent="0.35">
      <c r="A51" s="43"/>
      <c r="B51" s="26" t="s">
        <v>52</v>
      </c>
      <c r="C51" s="38"/>
      <c r="D51" s="39"/>
      <c r="E51" s="40"/>
      <c r="F51" s="42"/>
    </row>
    <row r="52" spans="1:7" x14ac:dyDescent="0.35">
      <c r="A52" s="43" t="s">
        <v>79</v>
      </c>
      <c r="B52" s="24" t="s">
        <v>51</v>
      </c>
      <c r="C52" s="38" t="s">
        <v>10</v>
      </c>
      <c r="D52" s="40">
        <f>D49/D50/10</f>
        <v>109.90497803107739</v>
      </c>
      <c r="E52" s="40">
        <f>E49/E50/10</f>
        <v>102.5645836172353</v>
      </c>
      <c r="F52" s="44"/>
    </row>
    <row r="53" spans="1:7" ht="36" x14ac:dyDescent="0.35">
      <c r="A53" s="43"/>
      <c r="B53" s="26" t="s">
        <v>54</v>
      </c>
      <c r="C53" s="38"/>
      <c r="D53" s="40"/>
      <c r="E53" s="40"/>
      <c r="F53" s="42"/>
    </row>
    <row r="54" spans="1:7" ht="36" x14ac:dyDescent="0.35">
      <c r="A54" s="37" t="s">
        <v>55</v>
      </c>
      <c r="B54" s="17" t="s">
        <v>56</v>
      </c>
      <c r="C54" s="38" t="s">
        <v>7</v>
      </c>
      <c r="D54" s="39" t="s">
        <v>7</v>
      </c>
      <c r="E54" s="40" t="s">
        <v>7</v>
      </c>
      <c r="F54" s="41" t="s">
        <v>8</v>
      </c>
    </row>
    <row r="55" spans="1:7" x14ac:dyDescent="0.35">
      <c r="A55" s="37"/>
      <c r="B55" s="17" t="s">
        <v>57</v>
      </c>
      <c r="C55" s="38"/>
      <c r="D55" s="39"/>
      <c r="E55" s="40"/>
      <c r="F55" s="41"/>
    </row>
    <row r="56" spans="1:7" x14ac:dyDescent="0.35">
      <c r="A56" s="16">
        <v>1</v>
      </c>
      <c r="B56" s="25" t="s">
        <v>58</v>
      </c>
      <c r="C56" s="12" t="s">
        <v>59</v>
      </c>
      <c r="D56" s="28"/>
      <c r="E56" s="29"/>
      <c r="F56" s="19" t="s">
        <v>114</v>
      </c>
    </row>
    <row r="57" spans="1:7" x14ac:dyDescent="0.35">
      <c r="A57" s="16">
        <v>2</v>
      </c>
      <c r="B57" s="17" t="s">
        <v>60</v>
      </c>
      <c r="C57" s="12" t="s">
        <v>61</v>
      </c>
      <c r="D57" s="28" t="s">
        <v>141</v>
      </c>
      <c r="E57" s="29">
        <f>E59+E60+E61+E62</f>
        <v>2097.5</v>
      </c>
      <c r="F57" s="19" t="s">
        <v>114</v>
      </c>
    </row>
    <row r="58" spans="1:7" ht="36" hidden="1" x14ac:dyDescent="0.35">
      <c r="A58" s="16" t="s">
        <v>62</v>
      </c>
      <c r="B58" s="17" t="s">
        <v>132</v>
      </c>
      <c r="C58" s="12" t="s">
        <v>61</v>
      </c>
      <c r="D58" s="28" t="s">
        <v>141</v>
      </c>
      <c r="E58" s="29">
        <v>419.11500000000001</v>
      </c>
      <c r="F58" s="19" t="s">
        <v>114</v>
      </c>
    </row>
    <row r="59" spans="1:7" x14ac:dyDescent="0.35">
      <c r="A59" s="16" t="s">
        <v>115</v>
      </c>
      <c r="B59" s="17" t="s">
        <v>119</v>
      </c>
      <c r="C59" s="12" t="s">
        <v>61</v>
      </c>
      <c r="D59" s="28" t="s">
        <v>141</v>
      </c>
      <c r="E59" s="29">
        <v>758.9</v>
      </c>
      <c r="F59" s="19"/>
    </row>
    <row r="60" spans="1:7" x14ac:dyDescent="0.35">
      <c r="A60" s="16" t="s">
        <v>116</v>
      </c>
      <c r="B60" s="17" t="s">
        <v>120</v>
      </c>
      <c r="C60" s="12" t="s">
        <v>61</v>
      </c>
      <c r="D60" s="28" t="s">
        <v>141</v>
      </c>
      <c r="E60" s="29">
        <v>298.5</v>
      </c>
      <c r="F60" s="19"/>
    </row>
    <row r="61" spans="1:7" x14ac:dyDescent="0.35">
      <c r="A61" s="16" t="s">
        <v>117</v>
      </c>
      <c r="B61" s="17" t="s">
        <v>121</v>
      </c>
      <c r="C61" s="12" t="s">
        <v>61</v>
      </c>
      <c r="D61" s="28" t="s">
        <v>141</v>
      </c>
      <c r="E61" s="29">
        <v>1040.0999999999999</v>
      </c>
      <c r="F61" s="19"/>
    </row>
    <row r="62" spans="1:7" x14ac:dyDescent="0.35">
      <c r="A62" s="16" t="s">
        <v>118</v>
      </c>
      <c r="B62" s="17" t="s">
        <v>122</v>
      </c>
      <c r="C62" s="12" t="s">
        <v>61</v>
      </c>
      <c r="D62" s="28" t="s">
        <v>141</v>
      </c>
      <c r="E62" s="29"/>
      <c r="F62" s="27"/>
    </row>
    <row r="63" spans="1:7" x14ac:dyDescent="0.35">
      <c r="A63" s="16">
        <v>3</v>
      </c>
      <c r="B63" s="17" t="s">
        <v>63</v>
      </c>
      <c r="C63" s="12" t="s">
        <v>64</v>
      </c>
      <c r="D63" s="29">
        <f>D65+D66+D67+D68</f>
        <v>20173.2</v>
      </c>
      <c r="E63" s="29">
        <f>E65+E66+E67+E68</f>
        <v>20836.2</v>
      </c>
      <c r="F63" s="30"/>
    </row>
    <row r="64" spans="1:7" ht="36" hidden="1" x14ac:dyDescent="0.35">
      <c r="A64" s="16" t="s">
        <v>65</v>
      </c>
      <c r="B64" s="17" t="s">
        <v>131</v>
      </c>
      <c r="C64" s="12" t="s">
        <v>64</v>
      </c>
      <c r="D64" s="29">
        <f>D65+D66+D67+D68</f>
        <v>20173.2</v>
      </c>
      <c r="E64" s="29">
        <f>E65+E66+E67+E68</f>
        <v>20836.2</v>
      </c>
      <c r="F64" s="19" t="s">
        <v>114</v>
      </c>
    </row>
    <row r="65" spans="1:6" x14ac:dyDescent="0.35">
      <c r="A65" s="16"/>
      <c r="B65" s="17" t="s">
        <v>119</v>
      </c>
      <c r="C65" s="12" t="s">
        <v>64</v>
      </c>
      <c r="D65" s="28">
        <v>1290.2</v>
      </c>
      <c r="E65" s="29">
        <v>1262.24</v>
      </c>
      <c r="F65" s="27"/>
    </row>
    <row r="66" spans="1:6" x14ac:dyDescent="0.35">
      <c r="A66" s="16"/>
      <c r="B66" s="17" t="s">
        <v>120</v>
      </c>
      <c r="C66" s="12" t="s">
        <v>64</v>
      </c>
      <c r="D66" s="28">
        <v>1214</v>
      </c>
      <c r="E66" s="29">
        <v>1213.1600000000001</v>
      </c>
      <c r="F66" s="27"/>
    </row>
    <row r="67" spans="1:6" x14ac:dyDescent="0.35">
      <c r="A67" s="16"/>
      <c r="B67" s="17" t="s">
        <v>121</v>
      </c>
      <c r="C67" s="12" t="s">
        <v>64</v>
      </c>
      <c r="D67" s="28">
        <v>6411.8</v>
      </c>
      <c r="E67" s="29">
        <v>6365.8</v>
      </c>
      <c r="F67" s="27"/>
    </row>
    <row r="68" spans="1:6" x14ac:dyDescent="0.35">
      <c r="A68" s="16"/>
      <c r="B68" s="17" t="s">
        <v>122</v>
      </c>
      <c r="C68" s="12" t="s">
        <v>64</v>
      </c>
      <c r="D68" s="28">
        <v>11257.2</v>
      </c>
      <c r="E68" s="29">
        <v>11995</v>
      </c>
      <c r="F68" s="27"/>
    </row>
    <row r="69" spans="1:6" x14ac:dyDescent="0.35">
      <c r="A69" s="16">
        <v>4</v>
      </c>
      <c r="B69" s="17" t="s">
        <v>66</v>
      </c>
      <c r="C69" s="12" t="s">
        <v>64</v>
      </c>
      <c r="D69" s="29">
        <f>D71+D72+D73+D74</f>
        <v>27738.399999999998</v>
      </c>
      <c r="E69" s="29">
        <f>E71+E72+E73+E74</f>
        <v>30708.5</v>
      </c>
      <c r="F69" s="19" t="s">
        <v>114</v>
      </c>
    </row>
    <row r="70" spans="1:6" ht="36" hidden="1" x14ac:dyDescent="0.35">
      <c r="A70" s="16" t="s">
        <v>67</v>
      </c>
      <c r="B70" s="17" t="s">
        <v>139</v>
      </c>
      <c r="C70" s="12" t="s">
        <v>64</v>
      </c>
      <c r="D70" s="28">
        <v>7253.2000000000007</v>
      </c>
      <c r="E70" s="29">
        <f>E71+E72+E73+E74</f>
        <v>30708.5</v>
      </c>
      <c r="F70" s="19" t="s">
        <v>114</v>
      </c>
    </row>
    <row r="71" spans="1:6" x14ac:dyDescent="0.35">
      <c r="A71" s="16" t="s">
        <v>123</v>
      </c>
      <c r="B71" s="17" t="s">
        <v>119</v>
      </c>
      <c r="C71" s="12"/>
      <c r="D71" s="28">
        <v>3700.3</v>
      </c>
      <c r="E71" s="29">
        <v>4109.3999999999996</v>
      </c>
      <c r="F71" s="19"/>
    </row>
    <row r="72" spans="1:6" x14ac:dyDescent="0.35">
      <c r="A72" s="16" t="s">
        <v>124</v>
      </c>
      <c r="B72" s="17" t="s">
        <v>120</v>
      </c>
      <c r="C72" s="12"/>
      <c r="D72" s="28">
        <v>6570.5</v>
      </c>
      <c r="E72" s="29">
        <v>6641.2</v>
      </c>
      <c r="F72" s="19"/>
    </row>
    <row r="73" spans="1:6" x14ac:dyDescent="0.35">
      <c r="A73" s="16" t="s">
        <v>125</v>
      </c>
      <c r="B73" s="17" t="s">
        <v>121</v>
      </c>
      <c r="C73" s="12"/>
      <c r="D73" s="28">
        <v>17467.599999999999</v>
      </c>
      <c r="E73" s="29">
        <v>19957.900000000001</v>
      </c>
      <c r="F73" s="19"/>
    </row>
    <row r="74" spans="1:6" x14ac:dyDescent="0.35">
      <c r="A74" s="16" t="s">
        <v>126</v>
      </c>
      <c r="B74" s="17" t="s">
        <v>122</v>
      </c>
      <c r="C74" s="12"/>
      <c r="D74" s="28"/>
      <c r="E74" s="29"/>
      <c r="F74" s="19"/>
    </row>
    <row r="75" spans="1:6" x14ac:dyDescent="0.35">
      <c r="A75" s="16">
        <v>5</v>
      </c>
      <c r="B75" s="17" t="s">
        <v>68</v>
      </c>
      <c r="C75" s="12" t="s">
        <v>69</v>
      </c>
      <c r="D75" s="28">
        <f>D77+D78+D79+D80</f>
        <v>14140.793</v>
      </c>
      <c r="E75" s="29">
        <f>E77+E78+E79+E80</f>
        <v>14663.51</v>
      </c>
      <c r="F75" s="19" t="s">
        <v>114</v>
      </c>
    </row>
    <row r="76" spans="1:6" hidden="1" x14ac:dyDescent="0.35">
      <c r="A76" s="16" t="s">
        <v>70</v>
      </c>
      <c r="B76" s="17" t="s">
        <v>71</v>
      </c>
      <c r="C76" s="12" t="s">
        <v>69</v>
      </c>
      <c r="D76" s="29">
        <f>D77+D78+D79+D80</f>
        <v>14140.793</v>
      </c>
      <c r="E76" s="29">
        <f>E77+E78+E79+E80</f>
        <v>14663.51</v>
      </c>
      <c r="F76" s="19" t="s">
        <v>114</v>
      </c>
    </row>
    <row r="77" spans="1:6" x14ac:dyDescent="0.35">
      <c r="A77" s="16" t="s">
        <v>127</v>
      </c>
      <c r="B77" s="17" t="s">
        <v>119</v>
      </c>
      <c r="C77" s="12" t="s">
        <v>69</v>
      </c>
      <c r="D77" s="28">
        <v>904.23</v>
      </c>
      <c r="E77" s="29">
        <v>904.28</v>
      </c>
      <c r="F77" s="19"/>
    </row>
    <row r="78" spans="1:6" x14ac:dyDescent="0.35">
      <c r="A78" s="16" t="s">
        <v>128</v>
      </c>
      <c r="B78" s="17" t="s">
        <v>120</v>
      </c>
      <c r="C78" s="12" t="s">
        <v>69</v>
      </c>
      <c r="D78" s="28">
        <v>966.11</v>
      </c>
      <c r="E78" s="29">
        <v>960.28</v>
      </c>
      <c r="F78" s="19"/>
    </row>
    <row r="79" spans="1:6" x14ac:dyDescent="0.35">
      <c r="A79" s="16" t="s">
        <v>129</v>
      </c>
      <c r="B79" s="17" t="s">
        <v>121</v>
      </c>
      <c r="C79" s="12" t="s">
        <v>69</v>
      </c>
      <c r="D79" s="28">
        <v>5026.8389999999999</v>
      </c>
      <c r="E79" s="29">
        <v>5063.47</v>
      </c>
      <c r="F79" s="19"/>
    </row>
    <row r="80" spans="1:6" x14ac:dyDescent="0.35">
      <c r="A80" s="16" t="s">
        <v>130</v>
      </c>
      <c r="B80" s="17" t="s">
        <v>122</v>
      </c>
      <c r="C80" s="12" t="s">
        <v>69</v>
      </c>
      <c r="D80" s="28">
        <v>7243.6139999999996</v>
      </c>
      <c r="E80" s="29">
        <v>7735.48</v>
      </c>
      <c r="F80" s="19"/>
    </row>
    <row r="81" spans="1:9" x14ac:dyDescent="0.35">
      <c r="A81" s="16">
        <v>6</v>
      </c>
      <c r="B81" s="17" t="s">
        <v>72</v>
      </c>
      <c r="C81" s="12" t="s">
        <v>73</v>
      </c>
      <c r="D81" s="29">
        <v>4.5860000000000003</v>
      </c>
      <c r="E81" s="29">
        <v>4.359</v>
      </c>
      <c r="F81" s="19"/>
    </row>
    <row r="82" spans="1:9" ht="36" x14ac:dyDescent="0.35">
      <c r="A82" s="16">
        <v>7</v>
      </c>
      <c r="B82" s="17" t="s">
        <v>74</v>
      </c>
      <c r="C82" s="12" t="s">
        <v>10</v>
      </c>
      <c r="D82" s="28">
        <v>0</v>
      </c>
      <c r="E82" s="29">
        <v>160338</v>
      </c>
      <c r="F82" s="19"/>
      <c r="I82" s="11"/>
    </row>
    <row r="83" spans="1:9" x14ac:dyDescent="0.35">
      <c r="A83" s="16" t="s">
        <v>97</v>
      </c>
      <c r="B83" s="17" t="s">
        <v>75</v>
      </c>
      <c r="C83" s="12" t="s">
        <v>10</v>
      </c>
      <c r="D83" s="28">
        <v>0</v>
      </c>
      <c r="E83" s="29">
        <v>0</v>
      </c>
      <c r="F83" s="19"/>
    </row>
    <row r="84" spans="1:9" ht="36" x14ac:dyDescent="0.35">
      <c r="A84" s="16">
        <v>8</v>
      </c>
      <c r="B84" s="17" t="s">
        <v>76</v>
      </c>
      <c r="C84" s="12" t="s">
        <v>73</v>
      </c>
      <c r="D84" s="20" t="s">
        <v>142</v>
      </c>
      <c r="E84" s="20" t="s">
        <v>7</v>
      </c>
      <c r="F84" s="13" t="s">
        <v>8</v>
      </c>
      <c r="I84" s="11"/>
    </row>
    <row r="86" spans="1:9" hidden="1" x14ac:dyDescent="0.35"/>
    <row r="87" spans="1:9" x14ac:dyDescent="0.35">
      <c r="A87" s="47" t="s">
        <v>98</v>
      </c>
      <c r="B87" s="47"/>
      <c r="C87" s="47"/>
      <c r="D87" s="47"/>
      <c r="E87" s="47"/>
    </row>
    <row r="88" spans="1:9" hidden="1" x14ac:dyDescent="0.35"/>
    <row r="89" spans="1:9" x14ac:dyDescent="0.35">
      <c r="A89" s="35" t="s">
        <v>99</v>
      </c>
      <c r="B89" s="35"/>
      <c r="C89" s="35"/>
      <c r="D89" s="35"/>
      <c r="E89" s="35"/>
    </row>
    <row r="90" spans="1:9" x14ac:dyDescent="0.35">
      <c r="A90" s="35" t="s">
        <v>100</v>
      </c>
      <c r="B90" s="35"/>
      <c r="C90" s="35"/>
      <c r="D90" s="35"/>
      <c r="E90" s="35"/>
    </row>
    <row r="91" spans="1:9" x14ac:dyDescent="0.35">
      <c r="A91" s="35" t="s">
        <v>101</v>
      </c>
      <c r="B91" s="35"/>
      <c r="C91" s="35"/>
      <c r="D91" s="35"/>
      <c r="E91" s="35"/>
    </row>
    <row r="92" spans="1:9" x14ac:dyDescent="0.35">
      <c r="A92" s="36" t="s">
        <v>102</v>
      </c>
      <c r="B92" s="35"/>
      <c r="C92" s="35"/>
      <c r="D92" s="35"/>
      <c r="E92" s="35"/>
    </row>
    <row r="93" spans="1:9" x14ac:dyDescent="0.35">
      <c r="A93" s="36" t="s">
        <v>103</v>
      </c>
      <c r="B93" s="35"/>
      <c r="C93" s="35"/>
      <c r="D93" s="35"/>
      <c r="E93" s="35"/>
    </row>
    <row r="94" spans="1:9" x14ac:dyDescent="0.35">
      <c r="A94" s="31"/>
      <c r="B94" s="31"/>
      <c r="C94" s="31"/>
      <c r="D94" s="31"/>
      <c r="E94" s="31"/>
    </row>
    <row r="95" spans="1:9" x14ac:dyDescent="0.35">
      <c r="A95" s="31"/>
      <c r="B95" s="31"/>
      <c r="C95" s="31"/>
      <c r="D95" s="31"/>
      <c r="E95" s="31"/>
    </row>
    <row r="96" spans="1:9" x14ac:dyDescent="0.35">
      <c r="A96" s="31"/>
      <c r="B96" s="31"/>
      <c r="C96" s="31"/>
      <c r="D96" s="31"/>
      <c r="E96" s="31"/>
    </row>
    <row r="97" spans="1:5" x14ac:dyDescent="0.35">
      <c r="A97" s="31"/>
      <c r="B97" s="31"/>
      <c r="C97" s="31"/>
      <c r="D97" s="31"/>
      <c r="E97" s="31"/>
    </row>
  </sheetData>
  <mergeCells count="37">
    <mergeCell ref="A87:E87"/>
    <mergeCell ref="A14:A15"/>
    <mergeCell ref="B14:B15"/>
    <mergeCell ref="C14:C15"/>
    <mergeCell ref="D14:E14"/>
    <mergeCell ref="A50:A51"/>
    <mergeCell ref="C50:C51"/>
    <mergeCell ref="D50:D51"/>
    <mergeCell ref="E50:E51"/>
    <mergeCell ref="F14:F15"/>
    <mergeCell ref="A47:A48"/>
    <mergeCell ref="C47:C48"/>
    <mergeCell ref="D47:D48"/>
    <mergeCell ref="E47:E48"/>
    <mergeCell ref="F47:F48"/>
    <mergeCell ref="F50:F51"/>
    <mergeCell ref="A52:A53"/>
    <mergeCell ref="C52:C53"/>
    <mergeCell ref="D52:D53"/>
    <mergeCell ref="E52:E53"/>
    <mergeCell ref="F52:F53"/>
    <mergeCell ref="A95:E95"/>
    <mergeCell ref="A96:E96"/>
    <mergeCell ref="A97:E97"/>
    <mergeCell ref="B5:F6"/>
    <mergeCell ref="B9:D9"/>
    <mergeCell ref="A89:E89"/>
    <mergeCell ref="A90:E90"/>
    <mergeCell ref="A91:E91"/>
    <mergeCell ref="A92:E92"/>
    <mergeCell ref="A93:E93"/>
    <mergeCell ref="A94:E94"/>
    <mergeCell ref="A54:A55"/>
    <mergeCell ref="C54:C55"/>
    <mergeCell ref="D54:D55"/>
    <mergeCell ref="E54:E55"/>
    <mergeCell ref="F54:F55"/>
  </mergeCell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 </vt:lpstr>
      <vt:lpstr>Лист2</vt:lpstr>
      <vt:lpstr>Лист3</vt:lpstr>
      <vt:lpstr>'Приложение 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</dc:creator>
  <cp:lastModifiedBy>Русина Инна Сергеевна</cp:lastModifiedBy>
  <dcterms:created xsi:type="dcterms:W3CDTF">2015-03-27T07:02:38Z</dcterms:created>
  <dcterms:modified xsi:type="dcterms:W3CDTF">2018-12-25T09:38:51Z</dcterms:modified>
</cp:coreProperties>
</file>